
<file path=[Content_Types].xml><?xml version="1.0" encoding="utf-8"?>
<Types xmlns="http://schemas.openxmlformats.org/package/2006/content-types">
  <Override PartName="/xl/chartsheets/sheet17.xml" ContentType="application/vnd.openxmlformats-officedocument.spreadsheetml.chartsheet+xml"/>
  <Override PartName="/xl/charts/chart6.xml" ContentType="application/vnd.openxmlformats-officedocument.drawingml.char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heets/sheet13.xml" ContentType="application/vnd.openxmlformats-officedocument.spreadsheetml.chart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chartsheets/sheet11.xml" ContentType="application/vnd.openxmlformats-officedocument.spreadsheetml.chartsheet+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chartsheets/sheet18.xml" ContentType="application/vnd.openxmlformats-officedocument.spreadsheetml.chart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Override PartName="/xl/chartsheets/sheet14.xml" ContentType="application/vnd.openxmlformats-officedocument.spreadsheetml.chart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chartsheets/sheet9.xml" ContentType="application/vnd.openxmlformats-officedocument.spreadsheetml.chartsheet+xml"/>
  <Override PartName="/xl/chartsheets/sheet12.xml" ContentType="application/vnd.openxmlformats-officedocument.spreadsheetml.chartsheet+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5330" windowHeight="4005" firstSheet="19" activeTab="22"/>
  </bookViews>
  <sheets>
    <sheet name="a" sheetId="33" r:id="rId1"/>
    <sheet name="b" sheetId="37" r:id="rId2"/>
    <sheet name="c" sheetId="38" r:id="rId3"/>
    <sheet name="d" sheetId="39" r:id="rId4"/>
    <sheet name="e" sheetId="40" r:id="rId5"/>
    <sheet name="f" sheetId="41" r:id="rId6"/>
    <sheet name="g" sheetId="42" r:id="rId7"/>
    <sheet name="h" sheetId="43" r:id="rId8"/>
    <sheet name="i" sheetId="45" r:id="rId9"/>
    <sheet name="j" sheetId="46" r:id="rId10"/>
    <sheet name="k" sheetId="47" r:id="rId11"/>
    <sheet name="l" sheetId="48" r:id="rId12"/>
    <sheet name="m" sheetId="49" r:id="rId13"/>
    <sheet name="n" sheetId="50" r:id="rId14"/>
    <sheet name="o" sheetId="51" r:id="rId15"/>
    <sheet name="P" sheetId="52" r:id="rId16"/>
    <sheet name="q" sheetId="53" r:id="rId17"/>
    <sheet name="r" sheetId="54" r:id="rId18"/>
    <sheet name="CPSLD Ratios 2008-2009" sheetId="28" r:id="rId19"/>
    <sheet name="CPSLD Notes 2008-2009" sheetId="29" r:id="rId20"/>
    <sheet name="Legend" sheetId="31" r:id="rId21"/>
    <sheet name="Table of Contents" sheetId="30" r:id="rId22"/>
    <sheet name="CPSLD Stats 2008-2009" sheetId="1" r:id="rId23"/>
  </sheets>
  <definedNames>
    <definedName name="bx">'CPSLD Stats 2008-2009'!#REF!</definedName>
    <definedName name="_xlnm.Print_Area" localSheetId="19">'CPSLD Notes 2008-2009'!$A$1:$B$18</definedName>
    <definedName name="_xlnm.Print_Area" localSheetId="22">'CPSLD Stats 2008-2009'!$B$1:$CY$29</definedName>
    <definedName name="_xlnm.Print_Titles" localSheetId="19">'CPSLD Notes 2008-2009'!$1:$2</definedName>
    <definedName name="_xlnm.Print_Titles" localSheetId="22">'CPSLD Stats 2008-2009'!$B:$B,'CPSLD Stats 2008-2009'!$1:$3</definedName>
  </definedNames>
  <calcPr calcId="125725" fullCalcOnLoad="1"/>
</workbook>
</file>

<file path=xl/calcChain.xml><?xml version="1.0" encoding="utf-8"?>
<calcChain xmlns="http://schemas.openxmlformats.org/spreadsheetml/2006/main">
  <c r="BC4" i="1"/>
  <c r="CG22"/>
  <c r="CH22"/>
  <c r="CI22"/>
  <c r="CF22"/>
  <c r="CG29"/>
  <c r="O29"/>
  <c r="DP29"/>
  <c r="CF29"/>
  <c r="DO29"/>
  <c r="P30" i="28"/>
  <c r="DN29" i="1"/>
  <c r="AL29"/>
  <c r="DM29"/>
  <c r="N30" i="28"/>
  <c r="DJ29" i="1"/>
  <c r="W29"/>
  <c r="Y29"/>
  <c r="AZ29"/>
  <c r="BC29"/>
  <c r="BD29"/>
  <c r="DB29"/>
  <c r="AF29"/>
  <c r="DA29"/>
  <c r="B30" i="28"/>
  <c r="CI29" i="1"/>
  <c r="CH29"/>
  <c r="DR29"/>
  <c r="S30" i="28"/>
  <c r="Q30"/>
  <c r="O30"/>
  <c r="DK29" i="1"/>
  <c r="L30" i="28"/>
  <c r="K30"/>
  <c r="BJ29" i="1"/>
  <c r="C30" i="28"/>
  <c r="CI28" i="1"/>
  <c r="CH28"/>
  <c r="DR28"/>
  <c r="S29" i="28"/>
  <c r="CI27" i="1"/>
  <c r="CH27"/>
  <c r="DR27"/>
  <c r="S28" i="28"/>
  <c r="CI26" i="1"/>
  <c r="CH26"/>
  <c r="DR26"/>
  <c r="S27" i="28"/>
  <c r="CI25" i="1"/>
  <c r="CH25"/>
  <c r="DR25"/>
  <c r="S26" i="28"/>
  <c r="CI24" i="1"/>
  <c r="CH24"/>
  <c r="DR24"/>
  <c r="S25" i="28"/>
  <c r="CI23" i="1"/>
  <c r="CH23"/>
  <c r="DR23"/>
  <c r="S24" i="28"/>
  <c r="DR22" i="1"/>
  <c r="S23" i="28"/>
  <c r="CI21" i="1"/>
  <c r="CH21"/>
  <c r="DR21"/>
  <c r="S22" i="28"/>
  <c r="CI20" i="1"/>
  <c r="CH20"/>
  <c r="DR20"/>
  <c r="S21" i="28"/>
  <c r="CI19" i="1"/>
  <c r="CH19"/>
  <c r="DR19"/>
  <c r="S20" i="28"/>
  <c r="CI18" i="1"/>
  <c r="CH18"/>
  <c r="DR18"/>
  <c r="S19" i="28"/>
  <c r="CI17" i="1"/>
  <c r="CH17"/>
  <c r="DR17"/>
  <c r="S18" i="28"/>
  <c r="CI16" i="1"/>
  <c r="CH16"/>
  <c r="DR16"/>
  <c r="S17" i="28"/>
  <c r="CI15" i="1"/>
  <c r="CH15"/>
  <c r="DR15"/>
  <c r="S16" i="28"/>
  <c r="CI14" i="1"/>
  <c r="CH14"/>
  <c r="DR14"/>
  <c r="S15" i="28"/>
  <c r="W28" i="1"/>
  <c r="Y28"/>
  <c r="W27"/>
  <c r="Y27"/>
  <c r="W26"/>
  <c r="Y26"/>
  <c r="W25"/>
  <c r="Y25"/>
  <c r="W24"/>
  <c r="Y24"/>
  <c r="W23"/>
  <c r="Y23"/>
  <c r="W22"/>
  <c r="Y22"/>
  <c r="W21"/>
  <c r="Y21"/>
  <c r="W20"/>
  <c r="Y20"/>
  <c r="W19"/>
  <c r="Y19"/>
  <c r="W18"/>
  <c r="Y18"/>
  <c r="W17"/>
  <c r="Y17"/>
  <c r="W16"/>
  <c r="Y16"/>
  <c r="W15"/>
  <c r="Y15"/>
  <c r="W14"/>
  <c r="Y14"/>
  <c r="CG28"/>
  <c r="O28"/>
  <c r="DP28"/>
  <c r="Q29" i="28"/>
  <c r="CG27" i="1"/>
  <c r="O27"/>
  <c r="DP27"/>
  <c r="Q28" i="28"/>
  <c r="CG26" i="1"/>
  <c r="O26"/>
  <c r="DP26"/>
  <c r="Q27" i="28"/>
  <c r="CG25" i="1"/>
  <c r="O25"/>
  <c r="DP25"/>
  <c r="Q26" i="28"/>
  <c r="CG24" i="1"/>
  <c r="O24"/>
  <c r="DP24"/>
  <c r="Q25" i="28"/>
  <c r="O23" i="1"/>
  <c r="CG23"/>
  <c r="DP23"/>
  <c r="Q24" i="28"/>
  <c r="O22" i="1"/>
  <c r="DP22"/>
  <c r="Q23" i="28"/>
  <c r="CG21" i="1"/>
  <c r="O21"/>
  <c r="DP21"/>
  <c r="Q22" i="28"/>
  <c r="CG20" i="1"/>
  <c r="O20"/>
  <c r="DP20"/>
  <c r="Q21" i="28"/>
  <c r="CG19" i="1"/>
  <c r="O19"/>
  <c r="DP19"/>
  <c r="Q20" i="28"/>
  <c r="CG18" i="1"/>
  <c r="O18"/>
  <c r="DP18"/>
  <c r="Q19" i="28"/>
  <c r="CG17" i="1"/>
  <c r="O17"/>
  <c r="DP17"/>
  <c r="Q18" i="28"/>
  <c r="CG16" i="1"/>
  <c r="O16"/>
  <c r="DP16"/>
  <c r="Q17" i="28"/>
  <c r="CG15" i="1"/>
  <c r="O15"/>
  <c r="DP15"/>
  <c r="Q16" i="28"/>
  <c r="CG14" i="1"/>
  <c r="O14"/>
  <c r="DP14"/>
  <c r="Q15" i="28"/>
  <c r="CF28" i="1"/>
  <c r="DO28"/>
  <c r="P29" i="28"/>
  <c r="CF27" i="1"/>
  <c r="DO27"/>
  <c r="P28" i="28"/>
  <c r="CF26" i="1"/>
  <c r="DO26"/>
  <c r="P27" i="28"/>
  <c r="CF25" i="1"/>
  <c r="DO25"/>
  <c r="P26" i="28"/>
  <c r="CF24" i="1"/>
  <c r="DO24"/>
  <c r="P25" i="28"/>
  <c r="CF23" i="1"/>
  <c r="DO23"/>
  <c r="P24" i="28"/>
  <c r="DO22" i="1"/>
  <c r="P23" i="28"/>
  <c r="CF21" i="1"/>
  <c r="DO21"/>
  <c r="P22" i="28"/>
  <c r="CF20" i="1"/>
  <c r="DO20"/>
  <c r="P21" i="28"/>
  <c r="CF19" i="1"/>
  <c r="DO19"/>
  <c r="P20" i="28"/>
  <c r="CF18" i="1"/>
  <c r="DO18"/>
  <c r="P19" i="28"/>
  <c r="CF17" i="1"/>
  <c r="DO17"/>
  <c r="P18" i="28"/>
  <c r="CF16" i="1"/>
  <c r="DO16"/>
  <c r="P17" i="28"/>
  <c r="CF15" i="1"/>
  <c r="DO15"/>
  <c r="P16" i="28"/>
  <c r="CF14" i="1"/>
  <c r="DO14"/>
  <c r="P15" i="28"/>
  <c r="DN28" i="1"/>
  <c r="O29" i="28"/>
  <c r="DN27" i="1"/>
  <c r="O28" i="28"/>
  <c r="DN26" i="1"/>
  <c r="O27" i="28"/>
  <c r="DN25" i="1"/>
  <c r="O26" i="28"/>
  <c r="DN24" i="1"/>
  <c r="O25" i="28"/>
  <c r="DN23" i="1"/>
  <c r="O24" i="28"/>
  <c r="DN22" i="1"/>
  <c r="O23" i="28"/>
  <c r="DN21" i="1"/>
  <c r="O22" i="28"/>
  <c r="DN20" i="1"/>
  <c r="O21" i="28"/>
  <c r="DN19" i="1"/>
  <c r="O20" i="28"/>
  <c r="DN18" i="1"/>
  <c r="O19" i="28"/>
  <c r="DN17" i="1"/>
  <c r="O18" i="28"/>
  <c r="DN16" i="1"/>
  <c r="O17" i="28"/>
  <c r="DN15" i="1"/>
  <c r="O16" i="28"/>
  <c r="DN14" i="1"/>
  <c r="O15" i="28"/>
  <c r="AL28" i="1"/>
  <c r="DM28"/>
  <c r="N29" i="28"/>
  <c r="AL27" i="1"/>
  <c r="DM27"/>
  <c r="N28" i="28"/>
  <c r="AL26" i="1"/>
  <c r="DM26"/>
  <c r="N27" i="28"/>
  <c r="DM25" i="1"/>
  <c r="N26" i="28"/>
  <c r="AL24" i="1"/>
  <c r="DM24"/>
  <c r="N25" i="28"/>
  <c r="AL23" i="1"/>
  <c r="DM23"/>
  <c r="N24" i="28"/>
  <c r="AL22" i="1"/>
  <c r="DM22"/>
  <c r="N23" i="28"/>
  <c r="AL21" i="1"/>
  <c r="DM21"/>
  <c r="N22" i="28"/>
  <c r="AL20" i="1"/>
  <c r="DM20"/>
  <c r="N21" i="28"/>
  <c r="AL19" i="1"/>
  <c r="DM19"/>
  <c r="N20" i="28"/>
  <c r="AL18" i="1"/>
  <c r="DM18"/>
  <c r="N19" i="28"/>
  <c r="AL17" i="1"/>
  <c r="DM17"/>
  <c r="N18" i="28"/>
  <c r="DM16" i="1"/>
  <c r="N17" i="28"/>
  <c r="AL15" i="1"/>
  <c r="DM15"/>
  <c r="N16" i="28"/>
  <c r="AL14" i="1"/>
  <c r="DM14"/>
  <c r="N15" i="28"/>
  <c r="AZ28" i="1"/>
  <c r="BC28"/>
  <c r="BD28"/>
  <c r="BF28"/>
  <c r="AZ27"/>
  <c r="BC27"/>
  <c r="BD27"/>
  <c r="BF27"/>
  <c r="AZ26"/>
  <c r="BC26"/>
  <c r="BD26"/>
  <c r="BF26"/>
  <c r="AZ25"/>
  <c r="BC25"/>
  <c r="BD25"/>
  <c r="BF25"/>
  <c r="AZ24"/>
  <c r="BC24"/>
  <c r="BD24"/>
  <c r="BF24"/>
  <c r="AZ23"/>
  <c r="BC23"/>
  <c r="BD23"/>
  <c r="BF23"/>
  <c r="AZ22"/>
  <c r="BD22"/>
  <c r="AZ21"/>
  <c r="BC21"/>
  <c r="BD21"/>
  <c r="AZ20"/>
  <c r="BC20"/>
  <c r="BD20"/>
  <c r="AZ19"/>
  <c r="BC19"/>
  <c r="BD19"/>
  <c r="AZ18"/>
  <c r="BC18"/>
  <c r="BD18"/>
  <c r="AZ17"/>
  <c r="BC17"/>
  <c r="BD17"/>
  <c r="AZ16"/>
  <c r="BC16"/>
  <c r="BD16"/>
  <c r="AZ15"/>
  <c r="BC15"/>
  <c r="BD15"/>
  <c r="AZ14"/>
  <c r="BC14"/>
  <c r="BD14"/>
  <c r="AF28"/>
  <c r="DK28"/>
  <c r="L29" i="28"/>
  <c r="AF27" i="1"/>
  <c r="DK27"/>
  <c r="L28" i="28"/>
  <c r="AF26" i="1"/>
  <c r="DK26"/>
  <c r="L27" i="28"/>
  <c r="AF25" i="1"/>
  <c r="DK25"/>
  <c r="L26" i="28"/>
  <c r="AF24" i="1"/>
  <c r="DK24"/>
  <c r="L25" i="28"/>
  <c r="AF23" i="1"/>
  <c r="DK23"/>
  <c r="L24" i="28"/>
  <c r="AF22" i="1"/>
  <c r="DK22"/>
  <c r="L23" i="28"/>
  <c r="AF21" i="1"/>
  <c r="DK21"/>
  <c r="L22" i="28"/>
  <c r="AF20" i="1"/>
  <c r="DK20"/>
  <c r="L21" i="28"/>
  <c r="AF19" i="1"/>
  <c r="DK19"/>
  <c r="L20" i="28"/>
  <c r="AF18" i="1"/>
  <c r="DK18"/>
  <c r="L19" i="28"/>
  <c r="AF17" i="1"/>
  <c r="DK17"/>
  <c r="L18" i="28"/>
  <c r="AF16" i="1"/>
  <c r="DK16"/>
  <c r="L17" i="28"/>
  <c r="AF15" i="1"/>
  <c r="DK15"/>
  <c r="L16" i="28"/>
  <c r="AF14" i="1"/>
  <c r="DK14"/>
  <c r="L15" i="28"/>
  <c r="DJ28" i="1"/>
  <c r="K29" i="28"/>
  <c r="DJ27" i="1"/>
  <c r="K28" i="28"/>
  <c r="DJ26" i="1"/>
  <c r="K27" i="28"/>
  <c r="DJ25" i="1"/>
  <c r="K26" i="28"/>
  <c r="DJ24" i="1"/>
  <c r="K25" i="28"/>
  <c r="DJ23" i="1"/>
  <c r="K24" i="28"/>
  <c r="DJ22" i="1"/>
  <c r="K23" i="28"/>
  <c r="DJ21" i="1"/>
  <c r="K22" i="28"/>
  <c r="DJ20" i="1"/>
  <c r="K21" i="28"/>
  <c r="DJ19" i="1"/>
  <c r="K20" i="28"/>
  <c r="DJ18" i="1"/>
  <c r="K19" i="28"/>
  <c r="DJ17" i="1"/>
  <c r="K18" i="28"/>
  <c r="DJ16" i="1"/>
  <c r="K17" i="28"/>
  <c r="DJ15" i="1"/>
  <c r="K16" i="28"/>
  <c r="DJ14" i="1"/>
  <c r="K15" i="28"/>
  <c r="BJ28" i="1"/>
  <c r="BJ27"/>
  <c r="BJ26"/>
  <c r="BJ25"/>
  <c r="BJ24"/>
  <c r="BJ22"/>
  <c r="BJ21"/>
  <c r="BJ20"/>
  <c r="BJ19"/>
  <c r="BJ17"/>
  <c r="BJ16"/>
  <c r="BJ15"/>
  <c r="BJ14"/>
  <c r="DC28"/>
  <c r="D29" i="28"/>
  <c r="DC27" i="1"/>
  <c r="D28" i="28"/>
  <c r="DC26" i="1"/>
  <c r="D27" i="28"/>
  <c r="DC25" i="1"/>
  <c r="D26" i="28"/>
  <c r="DC24" i="1"/>
  <c r="D25" i="28"/>
  <c r="DC23" i="1"/>
  <c r="D24" i="28"/>
  <c r="DC17" i="1"/>
  <c r="D18" i="28"/>
  <c r="DC16" i="1"/>
  <c r="D17" i="28"/>
  <c r="DC15" i="1"/>
  <c r="D16" i="28"/>
  <c r="DC14" i="1"/>
  <c r="D15" i="28"/>
  <c r="DB28" i="1"/>
  <c r="C29" i="28"/>
  <c r="DB27" i="1"/>
  <c r="C28" i="28"/>
  <c r="DB26" i="1"/>
  <c r="C27" i="28"/>
  <c r="DB25" i="1"/>
  <c r="C26" i="28"/>
  <c r="DB24" i="1"/>
  <c r="C25" i="28"/>
  <c r="DB23" i="1"/>
  <c r="C24" i="28"/>
  <c r="DB22" i="1"/>
  <c r="C23" i="28"/>
  <c r="DB21" i="1"/>
  <c r="C22" i="28"/>
  <c r="DB20" i="1"/>
  <c r="C21" i="28"/>
  <c r="DB19" i="1"/>
  <c r="C20" i="28"/>
  <c r="DB18" i="1"/>
  <c r="C19" i="28"/>
  <c r="DB17" i="1"/>
  <c r="C18" i="28"/>
  <c r="DB16" i="1"/>
  <c r="C17" i="28"/>
  <c r="DB15" i="1"/>
  <c r="C16" i="28"/>
  <c r="DB14" i="1"/>
  <c r="C15" i="28"/>
  <c r="DA26" i="1"/>
  <c r="B27" i="28"/>
  <c r="DA28" i="1"/>
  <c r="B29" i="28"/>
  <c r="DA27" i="1"/>
  <c r="B28" i="28"/>
  <c r="DA25" i="1"/>
  <c r="B26" i="28"/>
  <c r="DA24" i="1"/>
  <c r="B25" i="28"/>
  <c r="DA23" i="1"/>
  <c r="B24" i="28"/>
  <c r="DA22" i="1"/>
  <c r="B23" i="28"/>
  <c r="DA21" i="1"/>
  <c r="B22" i="28"/>
  <c r="DA20" i="1"/>
  <c r="B21" i="28"/>
  <c r="DA19" i="1"/>
  <c r="B20" i="28"/>
  <c r="DA18" i="1"/>
  <c r="B19" i="28"/>
  <c r="DA17" i="1"/>
  <c r="B18" i="28"/>
  <c r="DA16" i="1"/>
  <c r="B17" i="28"/>
  <c r="DA15" i="1"/>
  <c r="B16" i="28"/>
  <c r="DA14" i="1"/>
  <c r="B15" i="28"/>
  <c r="N29" i="1"/>
  <c r="W8"/>
  <c r="Y8"/>
  <c r="AF8"/>
  <c r="O8"/>
  <c r="DA8"/>
  <c r="CI8"/>
  <c r="CH8"/>
  <c r="DR8"/>
  <c r="S9" i="28"/>
  <c r="CG8" i="1"/>
  <c r="DP8"/>
  <c r="Q9" i="28"/>
  <c r="CF8" i="1"/>
  <c r="DO8"/>
  <c r="P9" i="28"/>
  <c r="DN8" i="1"/>
  <c r="O9" i="28"/>
  <c r="AL8" i="1"/>
  <c r="DM8"/>
  <c r="N9" i="28"/>
  <c r="AZ8" i="1"/>
  <c r="BC8"/>
  <c r="BD8"/>
  <c r="DK8"/>
  <c r="L9" i="28"/>
  <c r="DJ8" i="1"/>
  <c r="K9" i="28"/>
  <c r="BJ8" i="1"/>
  <c r="DB8"/>
  <c r="C9" i="28"/>
  <c r="B9"/>
  <c r="N8" i="1"/>
  <c r="CI4"/>
  <c r="CH4"/>
  <c r="DR4"/>
  <c r="AZ4"/>
  <c r="BD4"/>
  <c r="O4"/>
  <c r="BJ9"/>
  <c r="AZ13"/>
  <c r="BC13"/>
  <c r="BD13"/>
  <c r="AZ12"/>
  <c r="BC12"/>
  <c r="BD12"/>
  <c r="AZ11"/>
  <c r="BC11"/>
  <c r="BD11"/>
  <c r="AZ10"/>
  <c r="BC10"/>
  <c r="BD10"/>
  <c r="AZ9"/>
  <c r="BC9"/>
  <c r="BD9"/>
  <c r="AZ7"/>
  <c r="BC7"/>
  <c r="BD7"/>
  <c r="BF7"/>
  <c r="AZ6"/>
  <c r="BC6"/>
  <c r="BD6"/>
  <c r="BF6"/>
  <c r="AZ5"/>
  <c r="BC5"/>
  <c r="BD5"/>
  <c r="BF5"/>
  <c r="BJ13"/>
  <c r="BJ12"/>
  <c r="BJ11"/>
  <c r="BJ10"/>
  <c r="BJ7"/>
  <c r="BJ6"/>
  <c r="BJ5"/>
  <c r="O13"/>
  <c r="AF13"/>
  <c r="DA13"/>
  <c r="B14" i="28"/>
  <c r="O12" i="1"/>
  <c r="AF12"/>
  <c r="DA12"/>
  <c r="O11"/>
  <c r="AF11"/>
  <c r="DA11"/>
  <c r="B12" i="28"/>
  <c r="O10" i="1"/>
  <c r="AF10"/>
  <c r="DA10"/>
  <c r="O9"/>
  <c r="AF9"/>
  <c r="DA9"/>
  <c r="B10" i="28"/>
  <c r="AF7" i="1"/>
  <c r="O7"/>
  <c r="DA7"/>
  <c r="AF6"/>
  <c r="O6"/>
  <c r="DA6"/>
  <c r="B7" i="28"/>
  <c r="O5" i="1"/>
  <c r="AF5"/>
  <c r="DA5"/>
  <c r="DB13"/>
  <c r="DB12"/>
  <c r="DB11"/>
  <c r="DB10"/>
  <c r="DB9"/>
  <c r="DC7"/>
  <c r="DB7"/>
  <c r="DC6"/>
  <c r="DB6"/>
  <c r="DC5"/>
  <c r="DB5"/>
  <c r="N28"/>
  <c r="N27"/>
  <c r="N26"/>
  <c r="N25"/>
  <c r="N24"/>
  <c r="N22"/>
  <c r="N21"/>
  <c r="N20"/>
  <c r="N19"/>
  <c r="N17"/>
  <c r="N16"/>
  <c r="N15"/>
  <c r="N14"/>
  <c r="CI13"/>
  <c r="CH13"/>
  <c r="CG13"/>
  <c r="CF13"/>
  <c r="AL13"/>
  <c r="W13"/>
  <c r="Y13"/>
  <c r="N13"/>
  <c r="CI12"/>
  <c r="CH12"/>
  <c r="CG12"/>
  <c r="CF12"/>
  <c r="AL12"/>
  <c r="W12"/>
  <c r="Y12"/>
  <c r="N12"/>
  <c r="CI11"/>
  <c r="CH11"/>
  <c r="CG11"/>
  <c r="CF11"/>
  <c r="AL11"/>
  <c r="W11"/>
  <c r="Y11"/>
  <c r="N11"/>
  <c r="CI10"/>
  <c r="CH10"/>
  <c r="CG10"/>
  <c r="DP10"/>
  <c r="Q11" i="28"/>
  <c r="CF10" i="1"/>
  <c r="AL10"/>
  <c r="W10"/>
  <c r="Y10"/>
  <c r="N10"/>
  <c r="DI10"/>
  <c r="DJ10"/>
  <c r="DK10"/>
  <c r="DM10"/>
  <c r="DN10"/>
  <c r="DO10"/>
  <c r="DQ10"/>
  <c r="DR10"/>
  <c r="DI11"/>
  <c r="DJ11"/>
  <c r="DK11"/>
  <c r="DM11"/>
  <c r="DN11"/>
  <c r="DO11"/>
  <c r="DP11"/>
  <c r="DQ11"/>
  <c r="DR11"/>
  <c r="DI12"/>
  <c r="DJ12"/>
  <c r="DK12"/>
  <c r="DM12"/>
  <c r="DN12"/>
  <c r="DO12"/>
  <c r="DP12"/>
  <c r="DQ12"/>
  <c r="DR12"/>
  <c r="DI13"/>
  <c r="DJ13"/>
  <c r="DK13"/>
  <c r="DM13"/>
  <c r="DN13"/>
  <c r="DO13"/>
  <c r="DP13"/>
  <c r="DQ13"/>
  <c r="DR13"/>
  <c r="CI9"/>
  <c r="CH9"/>
  <c r="DR9"/>
  <c r="W9"/>
  <c r="Y9"/>
  <c r="DQ9"/>
  <c r="R10" i="28"/>
  <c r="CG9" i="1"/>
  <c r="DP9"/>
  <c r="Q10" i="28"/>
  <c r="CF9" i="1"/>
  <c r="DO9"/>
  <c r="P10" i="28"/>
  <c r="DN9" i="1"/>
  <c r="AL9"/>
  <c r="DM9"/>
  <c r="DK9"/>
  <c r="DJ9"/>
  <c r="DI9"/>
  <c r="CI7"/>
  <c r="CH7"/>
  <c r="DR7"/>
  <c r="S8" i="28"/>
  <c r="W7" i="1"/>
  <c r="Y7"/>
  <c r="CG7"/>
  <c r="DP7"/>
  <c r="CF7"/>
  <c r="DO7"/>
  <c r="DN7"/>
  <c r="DM7"/>
  <c r="DK7"/>
  <c r="DJ7"/>
  <c r="CI6"/>
  <c r="CH6"/>
  <c r="DR6"/>
  <c r="S7" i="28"/>
  <c r="W6" i="1"/>
  <c r="Y6"/>
  <c r="CG6"/>
  <c r="DP6"/>
  <c r="CF6"/>
  <c r="DO6"/>
  <c r="DN6"/>
  <c r="AL6"/>
  <c r="DM6"/>
  <c r="N7" i="28"/>
  <c r="DK6" i="1"/>
  <c r="DJ6"/>
  <c r="CI5"/>
  <c r="CH5"/>
  <c r="DR5"/>
  <c r="W5"/>
  <c r="Y5"/>
  <c r="DQ5"/>
  <c r="R6" i="28"/>
  <c r="CG5" i="1"/>
  <c r="DP5"/>
  <c r="Q6" i="28"/>
  <c r="CF5" i="1"/>
  <c r="DO5"/>
  <c r="P6" i="28"/>
  <c r="DN5" i="1"/>
  <c r="AL5"/>
  <c r="DM5"/>
  <c r="DK5"/>
  <c r="DJ5"/>
  <c r="DI5"/>
  <c r="W4"/>
  <c r="Y4"/>
  <c r="DQ4"/>
  <c r="R5" i="28"/>
  <c r="CG4" i="1"/>
  <c r="DP4"/>
  <c r="Q5" i="28"/>
  <c r="CF4" i="1"/>
  <c r="DO4"/>
  <c r="P5" i="28"/>
  <c r="DN4" i="1"/>
  <c r="O5" i="28"/>
  <c r="AL4" i="1"/>
  <c r="DM4"/>
  <c r="AF4"/>
  <c r="DK4"/>
  <c r="L5" i="28"/>
  <c r="DJ4" i="1"/>
  <c r="K5" i="28"/>
  <c r="BJ4" i="1"/>
  <c r="DB4"/>
  <c r="DA4"/>
  <c r="B5" i="28"/>
  <c r="N9" i="1"/>
  <c r="N7"/>
  <c r="N6"/>
  <c r="N5"/>
  <c r="N4"/>
  <c r="S5" i="28"/>
  <c r="N5"/>
  <c r="C5"/>
  <c r="J11"/>
  <c r="J10"/>
  <c r="J13"/>
  <c r="B13"/>
  <c r="B6"/>
  <c r="B11"/>
  <c r="C7"/>
  <c r="C13"/>
  <c r="C14"/>
  <c r="C6"/>
  <c r="C10"/>
  <c r="C11"/>
  <c r="O13"/>
  <c r="N13"/>
  <c r="N14"/>
  <c r="O7"/>
  <c r="O14"/>
  <c r="O6"/>
  <c r="N6"/>
  <c r="O10"/>
  <c r="N10"/>
  <c r="O11"/>
  <c r="N11"/>
  <c r="L6"/>
  <c r="L13"/>
  <c r="L12"/>
  <c r="L11"/>
  <c r="L10"/>
  <c r="L8"/>
  <c r="L7"/>
  <c r="K7"/>
  <c r="K13"/>
  <c r="K14"/>
  <c r="K6"/>
  <c r="K10"/>
  <c r="K11"/>
  <c r="D7"/>
  <c r="D6"/>
  <c r="S12"/>
  <c r="S14"/>
  <c r="S13"/>
  <c r="S11"/>
  <c r="S10"/>
  <c r="S6"/>
  <c r="R12"/>
  <c r="R11"/>
  <c r="R13"/>
  <c r="P13"/>
  <c r="P14"/>
  <c r="P7"/>
  <c r="Q13"/>
  <c r="Q14"/>
  <c r="Q7"/>
  <c r="P11"/>
  <c r="R14"/>
  <c r="J14"/>
  <c r="L14"/>
  <c r="Q12"/>
  <c r="P12"/>
  <c r="K12"/>
  <c r="O12"/>
  <c r="N12"/>
  <c r="C12"/>
  <c r="J12"/>
  <c r="P8"/>
  <c r="Q8"/>
  <c r="D8"/>
  <c r="K8"/>
  <c r="N8"/>
  <c r="O8"/>
  <c r="C8"/>
  <c r="B8"/>
  <c r="J6"/>
  <c r="DI6" i="1"/>
  <c r="J7" i="28"/>
  <c r="DQ6" i="1"/>
  <c r="R7" i="28"/>
  <c r="DD6" i="1"/>
  <c r="E7" i="28"/>
  <c r="DE6" i="1"/>
  <c r="F7" i="28"/>
  <c r="DF6" i="1"/>
  <c r="G7" i="28"/>
  <c r="DG6" i="1"/>
  <c r="H7" i="28"/>
  <c r="DH6" i="1"/>
  <c r="I7" i="28"/>
  <c r="DL6" i="1"/>
  <c r="M7" i="28"/>
  <c r="BF9" i="1"/>
  <c r="DE9"/>
  <c r="F10" i="28"/>
  <c r="DC9" i="1"/>
  <c r="D10" i="28"/>
  <c r="BF10" i="1"/>
  <c r="DC10"/>
  <c r="D11" i="28"/>
  <c r="DE10" i="1"/>
  <c r="F11" i="28"/>
  <c r="BF11" i="1"/>
  <c r="DE11"/>
  <c r="F12" i="28"/>
  <c r="DC11" i="1"/>
  <c r="D12" i="28"/>
  <c r="BF12" i="1"/>
  <c r="DC12"/>
  <c r="D13" i="28"/>
  <c r="DE12" i="1"/>
  <c r="F13" i="28"/>
  <c r="BF13" i="1"/>
  <c r="DE13"/>
  <c r="F14" i="28"/>
  <c r="DC13" i="1"/>
  <c r="D14" i="28"/>
  <c r="BF4" i="1"/>
  <c r="DE4"/>
  <c r="F5" i="28"/>
  <c r="DC4" i="1"/>
  <c r="D5" i="28"/>
  <c r="BF8" i="1"/>
  <c r="DE8"/>
  <c r="F9" i="28"/>
  <c r="DC8" i="1"/>
  <c r="D9" i="28"/>
  <c r="DI8" i="1"/>
  <c r="J9" i="28"/>
  <c r="DQ8" i="1"/>
  <c r="R9" i="28"/>
  <c r="DQ7" i="1"/>
  <c r="R8" i="28"/>
  <c r="DI7" i="1"/>
  <c r="J8" i="28"/>
  <c r="DH5" i="1"/>
  <c r="I6" i="28"/>
  <c r="DL5" i="1"/>
  <c r="M6" i="28"/>
  <c r="DE5" i="1"/>
  <c r="F6" i="28"/>
  <c r="DF5" i="1"/>
  <c r="G6" i="28"/>
  <c r="DG5" i="1"/>
  <c r="H6" i="28"/>
  <c r="DD5" i="1"/>
  <c r="E6" i="28"/>
  <c r="DH7" i="1"/>
  <c r="I8" i="28"/>
  <c r="DL7" i="1"/>
  <c r="M8" i="28"/>
  <c r="DE7" i="1"/>
  <c r="F8" i="28"/>
  <c r="DF7" i="1"/>
  <c r="G8" i="28"/>
  <c r="DG7" i="1"/>
  <c r="H8" i="28"/>
  <c r="DD7" i="1"/>
  <c r="E8" i="28"/>
  <c r="DL23" i="1"/>
  <c r="M24" i="28"/>
  <c r="DH23" i="1"/>
  <c r="I24" i="28"/>
  <c r="DG23" i="1"/>
  <c r="H24" i="28"/>
  <c r="DF23" i="1"/>
  <c r="G24" i="28"/>
  <c r="DE23" i="1"/>
  <c r="F24" i="28"/>
  <c r="DD23" i="1"/>
  <c r="E24" i="28"/>
  <c r="DL25" i="1"/>
  <c r="M26" i="28"/>
  <c r="DH25" i="1"/>
  <c r="I26" i="28"/>
  <c r="DG25" i="1"/>
  <c r="H26" i="28"/>
  <c r="DF25" i="1"/>
  <c r="G26" i="28"/>
  <c r="DE25" i="1"/>
  <c r="F26" i="28"/>
  <c r="DD25" i="1"/>
  <c r="E26" i="28"/>
  <c r="DL27" i="1"/>
  <c r="M28" i="28"/>
  <c r="DH27" i="1"/>
  <c r="I28" i="28"/>
  <c r="DG27" i="1"/>
  <c r="H28" i="28"/>
  <c r="DF27" i="1"/>
  <c r="G28" i="28"/>
  <c r="DE27" i="1"/>
  <c r="F28" i="28"/>
  <c r="DD27" i="1"/>
  <c r="E28" i="28"/>
  <c r="DQ14" i="1"/>
  <c r="R15" i="28"/>
  <c r="DI14" i="1"/>
  <c r="J15" i="28"/>
  <c r="DQ16" i="1"/>
  <c r="R17" i="28"/>
  <c r="DI16" i="1"/>
  <c r="J17" i="28"/>
  <c r="DQ18" i="1"/>
  <c r="R19" i="28"/>
  <c r="DI18" i="1"/>
  <c r="J19" i="28"/>
  <c r="DQ20" i="1"/>
  <c r="R21" i="28"/>
  <c r="DI20" i="1"/>
  <c r="J21" i="28"/>
  <c r="DQ22" i="1"/>
  <c r="R23" i="28"/>
  <c r="DI22" i="1"/>
  <c r="J23" i="28"/>
  <c r="DQ24" i="1"/>
  <c r="R25" i="28"/>
  <c r="DI24" i="1"/>
  <c r="J25" i="28"/>
  <c r="DQ26" i="1"/>
  <c r="R27" i="28"/>
  <c r="DI26" i="1"/>
  <c r="J27" i="28"/>
  <c r="DQ28" i="1"/>
  <c r="R29" i="28"/>
  <c r="DI28" i="1"/>
  <c r="J29" i="28"/>
  <c r="DE29" i="1"/>
  <c r="F30" i="28"/>
  <c r="BF29" i="1"/>
  <c r="DC29"/>
  <c r="D30" i="28"/>
  <c r="DI29" i="1"/>
  <c r="J30" i="28"/>
  <c r="DQ29" i="1"/>
  <c r="R30" i="28"/>
  <c r="BF14" i="1"/>
  <c r="DE14"/>
  <c r="F15" i="28"/>
  <c r="BF15" i="1"/>
  <c r="DE15"/>
  <c r="F16" i="28"/>
  <c r="BF16" i="1"/>
  <c r="DE16"/>
  <c r="F17" i="28"/>
  <c r="BF17" i="1"/>
  <c r="DE17"/>
  <c r="F18" i="28"/>
  <c r="BF18" i="1"/>
  <c r="DE18"/>
  <c r="F19" i="28"/>
  <c r="DC18" i="1"/>
  <c r="D19" i="28"/>
  <c r="BF19" i="1"/>
  <c r="DE19"/>
  <c r="F20" i="28"/>
  <c r="DC19" i="1"/>
  <c r="D20" i="28"/>
  <c r="BF20" i="1"/>
  <c r="DE20"/>
  <c r="F21" i="28"/>
  <c r="DC20" i="1"/>
  <c r="D21" i="28"/>
  <c r="BF21" i="1"/>
  <c r="DE21"/>
  <c r="F22" i="28"/>
  <c r="DC21" i="1"/>
  <c r="D22" i="28"/>
  <c r="BF22" i="1"/>
  <c r="DE22"/>
  <c r="F23" i="28"/>
  <c r="DC22" i="1"/>
  <c r="D23" i="28"/>
  <c r="DL24" i="1"/>
  <c r="M25" i="28"/>
  <c r="DH24" i="1"/>
  <c r="I25" i="28"/>
  <c r="DG24" i="1"/>
  <c r="H25" i="28"/>
  <c r="DF24" i="1"/>
  <c r="G25" i="28"/>
  <c r="DE24" i="1"/>
  <c r="F25" i="28"/>
  <c r="DD24" i="1"/>
  <c r="E25" i="28"/>
  <c r="DL26" i="1"/>
  <c r="M27" i="28"/>
  <c r="DH26" i="1"/>
  <c r="I27" i="28"/>
  <c r="DG26" i="1"/>
  <c r="H27" i="28"/>
  <c r="DF26" i="1"/>
  <c r="G27" i="28"/>
  <c r="DE26" i="1"/>
  <c r="F27" i="28"/>
  <c r="DD26" i="1"/>
  <c r="E27" i="28"/>
  <c r="DL28" i="1"/>
  <c r="M29" i="28"/>
  <c r="DH28" i="1"/>
  <c r="I29" i="28"/>
  <c r="DG28" i="1"/>
  <c r="H29" i="28"/>
  <c r="DF28" i="1"/>
  <c r="G29" i="28"/>
  <c r="DE28" i="1"/>
  <c r="F29" i="28"/>
  <c r="DD28" i="1"/>
  <c r="E29" i="28"/>
  <c r="DQ15" i="1"/>
  <c r="R16" i="28"/>
  <c r="DI15" i="1"/>
  <c r="J16" i="28"/>
  <c r="DQ17" i="1"/>
  <c r="R18" i="28"/>
  <c r="DI17" i="1"/>
  <c r="J18" i="28"/>
  <c r="DQ19" i="1"/>
  <c r="R20" i="28"/>
  <c r="DI19" i="1"/>
  <c r="J20" i="28"/>
  <c r="DQ21" i="1"/>
  <c r="R22" i="28"/>
  <c r="DI21" i="1"/>
  <c r="J22" i="28"/>
  <c r="DQ23" i="1"/>
  <c r="R24" i="28"/>
  <c r="DI23" i="1"/>
  <c r="J24" i="28"/>
  <c r="DQ25" i="1"/>
  <c r="R26" i="28"/>
  <c r="DI25" i="1"/>
  <c r="J26" i="28"/>
  <c r="DQ27" i="1"/>
  <c r="R28" i="28"/>
  <c r="DI27" i="1"/>
  <c r="J28" i="28"/>
  <c r="DI4" i="1"/>
  <c r="J5" i="28"/>
  <c r="DH22" i="1"/>
  <c r="I23" i="28"/>
  <c r="DL22" i="1"/>
  <c r="M23" i="28"/>
  <c r="DG22" i="1"/>
  <c r="H23" i="28"/>
  <c r="DF22" i="1"/>
  <c r="G23" i="28"/>
  <c r="DD22" i="1"/>
  <c r="E23" i="28"/>
  <c r="DH20" i="1"/>
  <c r="I21" i="28"/>
  <c r="DL20" i="1"/>
  <c r="M21" i="28"/>
  <c r="DG20" i="1"/>
  <c r="H21" i="28"/>
  <c r="DF20" i="1"/>
  <c r="G21" i="28"/>
  <c r="DD20" i="1"/>
  <c r="E21" i="28"/>
  <c r="DL18" i="1"/>
  <c r="M19" i="28"/>
  <c r="DH18" i="1"/>
  <c r="I19" i="28"/>
  <c r="DG18" i="1"/>
  <c r="H19" i="28"/>
  <c r="DF18" i="1"/>
  <c r="G19" i="28"/>
  <c r="DD18" i="1"/>
  <c r="E19" i="28"/>
  <c r="DH17" i="1"/>
  <c r="I18" i="28"/>
  <c r="DL17" i="1"/>
  <c r="M18" i="28"/>
  <c r="DG17" i="1"/>
  <c r="H18" i="28"/>
  <c r="DF17" i="1"/>
  <c r="G18" i="28"/>
  <c r="DD17" i="1"/>
  <c r="E18" i="28"/>
  <c r="DL16" i="1"/>
  <c r="M17" i="28"/>
  <c r="DH16" i="1"/>
  <c r="I17" i="28"/>
  <c r="DG16" i="1"/>
  <c r="H17" i="28"/>
  <c r="DF16" i="1"/>
  <c r="G17" i="28"/>
  <c r="DD16" i="1"/>
  <c r="E17" i="28"/>
  <c r="DH15" i="1"/>
  <c r="I16" i="28"/>
  <c r="DL15" i="1"/>
  <c r="M16" i="28"/>
  <c r="DG15" i="1"/>
  <c r="H16" i="28"/>
  <c r="DF15" i="1"/>
  <c r="G16" i="28"/>
  <c r="DD15" i="1"/>
  <c r="E16" i="28"/>
  <c r="DL14" i="1"/>
  <c r="M15" i="28"/>
  <c r="DH14" i="1"/>
  <c r="I15" i="28"/>
  <c r="DG14" i="1"/>
  <c r="H15" i="28"/>
  <c r="DF14" i="1"/>
  <c r="G15" i="28"/>
  <c r="DD14" i="1"/>
  <c r="E15" i="28"/>
  <c r="DD29" i="1"/>
  <c r="E30" i="28"/>
  <c r="DH29" i="1"/>
  <c r="I30" i="28"/>
  <c r="DG29" i="1"/>
  <c r="H30" i="28"/>
  <c r="DF29" i="1"/>
  <c r="G30" i="28"/>
  <c r="DL29" i="1"/>
  <c r="M30" i="28"/>
  <c r="DL8" i="1"/>
  <c r="M9" i="28"/>
  <c r="DH8" i="1"/>
  <c r="I9" i="28"/>
  <c r="DG8" i="1"/>
  <c r="H9" i="28"/>
  <c r="DF8" i="1"/>
  <c r="G9" i="28"/>
  <c r="DD8" i="1"/>
  <c r="E9" i="28"/>
  <c r="DH13" i="1"/>
  <c r="I14" i="28"/>
  <c r="DD13" i="1"/>
  <c r="E14" i="28"/>
  <c r="DL13" i="1"/>
  <c r="M14" i="28"/>
  <c r="DF13" i="1"/>
  <c r="G14" i="28"/>
  <c r="DG13" i="1"/>
  <c r="H14" i="28"/>
  <c r="DH11" i="1"/>
  <c r="I12" i="28"/>
  <c r="DD11" i="1"/>
  <c r="E12" i="28"/>
  <c r="DL11" i="1"/>
  <c r="M12" i="28"/>
  <c r="DF11" i="1"/>
  <c r="G12" i="28"/>
  <c r="DG11" i="1"/>
  <c r="H12" i="28"/>
  <c r="DD9" i="1"/>
  <c r="E10" i="28"/>
  <c r="DL9" i="1"/>
  <c r="M10" i="28"/>
  <c r="DF9" i="1"/>
  <c r="G10" i="28"/>
  <c r="DG9" i="1"/>
  <c r="H10" i="28"/>
  <c r="DH9" i="1"/>
  <c r="I10" i="28"/>
  <c r="DL21" i="1"/>
  <c r="M22" i="28"/>
  <c r="DH21" i="1"/>
  <c r="I22" i="28"/>
  <c r="DG21" i="1"/>
  <c r="H22" i="28"/>
  <c r="DF21" i="1"/>
  <c r="G22" i="28"/>
  <c r="DD21" i="1"/>
  <c r="E22" i="28"/>
  <c r="DL19" i="1"/>
  <c r="M20" i="28"/>
  <c r="DH19" i="1"/>
  <c r="I20" i="28"/>
  <c r="DG19" i="1"/>
  <c r="H20" i="28"/>
  <c r="DF19" i="1"/>
  <c r="G20" i="28"/>
  <c r="DD19" i="1"/>
  <c r="E20" i="28"/>
  <c r="DL4" i="1"/>
  <c r="M5" i="28"/>
  <c r="DH4" i="1"/>
  <c r="I5" i="28"/>
  <c r="DF4" i="1"/>
  <c r="G5" i="28"/>
  <c r="DD4" i="1"/>
  <c r="E5" i="28"/>
  <c r="DG4" i="1"/>
  <c r="H5" i="28"/>
  <c r="DL12" i="1"/>
  <c r="M13" i="28"/>
  <c r="DF12" i="1"/>
  <c r="G13" i="28"/>
  <c r="DG12" i="1"/>
  <c r="H13" i="28"/>
  <c r="DH12" i="1"/>
  <c r="I13" i="28"/>
  <c r="DD12" i="1"/>
  <c r="E13" i="28"/>
  <c r="DL10" i="1"/>
  <c r="M11" i="28"/>
  <c r="DF10" i="1"/>
  <c r="G11" i="28"/>
  <c r="DG10" i="1"/>
  <c r="H11" i="28"/>
  <c r="DH10" i="1"/>
  <c r="I11" i="28"/>
  <c r="DD10" i="1"/>
  <c r="E11" i="28"/>
</calcChain>
</file>

<file path=xl/comments1.xml><?xml version="1.0" encoding="utf-8"?>
<comments xmlns="http://schemas.openxmlformats.org/spreadsheetml/2006/main">
  <authors>
    <author>ccimaster</author>
    <author>cluk</author>
  </authors>
  <commentList>
    <comment ref="J3" authorId="0">
      <text>
        <r>
          <rPr>
            <b/>
            <sz val="10"/>
            <color indexed="81"/>
            <rFont val="Tahoma"/>
          </rPr>
          <t>ccimaster:</t>
        </r>
        <r>
          <rPr>
            <sz val="10"/>
            <color indexed="81"/>
            <rFont val="Tahoma"/>
          </rPr>
          <t xml:space="preserve">
Data received from the ministry re AVED funded FTE.</t>
        </r>
      </text>
    </comment>
    <comment ref="K3" authorId="0">
      <text>
        <r>
          <rPr>
            <b/>
            <sz val="10"/>
            <color indexed="81"/>
            <rFont val="Tahoma"/>
          </rPr>
          <t>ccimaster:</t>
        </r>
        <r>
          <rPr>
            <sz val="10"/>
            <color indexed="81"/>
            <rFont val="Tahoma"/>
          </rPr>
          <t xml:space="preserve">
Data received from the ministry re AVED funded FTE.</t>
        </r>
      </text>
    </comment>
    <comment ref="L3" authorId="0">
      <text>
        <r>
          <rPr>
            <b/>
            <sz val="10"/>
            <color indexed="81"/>
            <rFont val="Tahoma"/>
          </rPr>
          <t>ccimaster:</t>
        </r>
        <r>
          <rPr>
            <sz val="10"/>
            <color indexed="81"/>
            <rFont val="Tahoma"/>
          </rPr>
          <t xml:space="preserve">
Data received from the ministry re AVED funded FTE.</t>
        </r>
      </text>
    </comment>
    <comment ref="M3" authorId="0">
      <text>
        <r>
          <rPr>
            <b/>
            <sz val="10"/>
            <color indexed="81"/>
            <rFont val="Tahoma"/>
          </rPr>
          <t>ccimaster:</t>
        </r>
        <r>
          <rPr>
            <sz val="10"/>
            <color indexed="81"/>
            <rFont val="Tahoma"/>
          </rPr>
          <t xml:space="preserve">
Data received from the ministry re AVED funded FTE.</t>
        </r>
      </text>
    </comment>
    <comment ref="N3" authorId="0">
      <text>
        <r>
          <rPr>
            <b/>
            <sz val="10"/>
            <color indexed="81"/>
            <rFont val="Tahoma"/>
          </rPr>
          <t>ccimaster:</t>
        </r>
        <r>
          <rPr>
            <sz val="10"/>
            <color indexed="81"/>
            <rFont val="Tahoma"/>
          </rPr>
          <t xml:space="preserve">
Data received from the ministry re AVED funded FTE.</t>
        </r>
      </text>
    </comment>
    <comment ref="O3" authorId="0">
      <text>
        <r>
          <rPr>
            <b/>
            <sz val="10"/>
            <color indexed="81"/>
            <rFont val="Tahoma"/>
          </rPr>
          <t>ccimaster:</t>
        </r>
        <r>
          <rPr>
            <sz val="10"/>
            <color indexed="81"/>
            <rFont val="Tahoma"/>
          </rPr>
          <t xml:space="preserve">
Data received from the ministry re AVED funded FTE.</t>
        </r>
      </text>
    </comment>
    <comment ref="P3" authorId="1">
      <text>
        <r>
          <rPr>
            <b/>
            <sz val="8"/>
            <color indexed="81"/>
            <rFont val="Tahoma"/>
          </rPr>
          <t>cluk:</t>
        </r>
        <r>
          <rPr>
            <sz val="8"/>
            <color indexed="81"/>
            <rFont val="Tahoma"/>
          </rPr>
          <t xml:space="preserve">
• Provide FTE (not head count) of faculty employees (include librarians if applicable); approximate if actual number is not available</t>
        </r>
      </text>
    </comment>
    <comment ref="Q3" authorId="1">
      <text>
        <r>
          <rPr>
            <b/>
            <sz val="8"/>
            <color indexed="81"/>
            <rFont val="Tahoma"/>
          </rPr>
          <t>cluk:</t>
        </r>
        <r>
          <rPr>
            <sz val="8"/>
            <color indexed="81"/>
            <rFont val="Tahoma"/>
          </rPr>
          <t xml:space="preserve">
• Do not include the number of community borrowers as this figure does not represent active users for many institutions; provide only the annual fee if applicable.</t>
        </r>
      </text>
    </comment>
    <comment ref="T3" authorId="1">
      <text>
        <r>
          <rPr>
            <b/>
            <sz val="8"/>
            <color indexed="81"/>
            <rFont val="Tahoma"/>
          </rPr>
          <t>cluk:</t>
        </r>
        <r>
          <rPr>
            <sz val="8"/>
            <color indexed="81"/>
            <rFont val="Tahoma"/>
          </rPr>
          <t xml:space="preserve">
• include all part-time and contract librarian hours;
• include Library Director whether this is an administrative position or not;
• include any positions funded by special grants or university-college access funds
</t>
        </r>
      </text>
    </comment>
    <comment ref="U3" authorId="1">
      <text>
        <r>
          <rPr>
            <b/>
            <sz val="8"/>
            <color indexed="81"/>
            <rFont val="Tahoma"/>
          </rPr>
          <t>cluk:</t>
        </r>
        <r>
          <rPr>
            <sz val="8"/>
            <color indexed="81"/>
            <rFont val="Tahoma"/>
          </rPr>
          <t xml:space="preserve">
• exclude personnel who are entirely devoted to AV equipment and media production/IMS activities</t>
        </r>
      </text>
    </comment>
    <comment ref="V3" authorId="1">
      <text>
        <r>
          <rPr>
            <b/>
            <sz val="8"/>
            <color indexed="81"/>
            <rFont val="Tahoma"/>
          </rPr>
          <t>cluk:</t>
        </r>
        <r>
          <rPr>
            <sz val="8"/>
            <color indexed="81"/>
            <rFont val="Tahoma"/>
          </rPr>
          <t xml:space="preserve">
• Include staff who are not librarians in the strict sense of the terms such as computer experts, systems analysts or budget officers.</t>
        </r>
      </text>
    </comment>
    <comment ref="W3" authorId="1">
      <text>
        <r>
          <rPr>
            <b/>
            <sz val="8"/>
            <color indexed="81"/>
            <rFont val="Tahoma"/>
          </rPr>
          <t>cluk:</t>
        </r>
        <r>
          <rPr>
            <sz val="8"/>
            <color indexed="81"/>
            <rFont val="Tahoma"/>
          </rPr>
          <t xml:space="preserve">
 (system will total automatically)
• provide subtotal of personnel before counting student aides and work-study employees;
</t>
        </r>
      </text>
    </comment>
    <comment ref="X3" authorId="1">
      <text>
        <r>
          <rPr>
            <b/>
            <sz val="8"/>
            <color indexed="81"/>
            <rFont val="Tahoma"/>
          </rPr>
          <t>cluk:</t>
        </r>
        <r>
          <rPr>
            <sz val="8"/>
            <color indexed="81"/>
            <rFont val="Tahoma"/>
          </rPr>
          <t xml:space="preserve">
• include student aides and work-study employees</t>
        </r>
      </text>
    </comment>
    <comment ref="Y3" authorId="1">
      <text>
        <r>
          <rPr>
            <b/>
            <sz val="8"/>
            <color indexed="81"/>
            <rFont val="Tahoma"/>
          </rPr>
          <t>cluk:</t>
        </r>
        <r>
          <rPr>
            <sz val="8"/>
            <color indexed="81"/>
            <rFont val="Tahoma"/>
          </rPr>
          <t xml:space="preserve">
system will total automatically</t>
        </r>
      </text>
    </comment>
    <comment ref="AA3" authorId="1">
      <text>
        <r>
          <rPr>
            <b/>
            <sz val="8"/>
            <color indexed="81"/>
            <rFont val="Tahoma"/>
          </rPr>
          <t>cluk:</t>
        </r>
        <r>
          <rPr>
            <sz val="8"/>
            <color indexed="81"/>
            <rFont val="Tahoma"/>
          </rPr>
          <t xml:space="preserve">
• a volume is a physical unit of any printed or processed work contained in one binding, encasement or other clear distinction, which has been catalogued as part of the collection and given an individual barcode;
• include titles in microform or CD (not individual cards of fiche except when 1 card = 1 title);
• include annuals;
• exclude periodicals;
• use explanatory notes for any unusual inclusions (e.g. documents, technical reports, individually catalogued maps)
</t>
        </r>
      </text>
    </comment>
    <comment ref="AB3" authorId="1">
      <text>
        <r>
          <rPr>
            <b/>
            <sz val="8"/>
            <color indexed="81"/>
            <rFont val="Tahoma"/>
          </rPr>
          <t>cluk:</t>
        </r>
        <r>
          <rPr>
            <sz val="8"/>
            <color indexed="81"/>
            <rFont val="Tahoma"/>
          </rPr>
          <t xml:space="preserve">
• count all video &amp; film formats;
• count physical items (e.g. 2 film reels = 2 units, series of 24 videos = 24 units)
</t>
        </r>
      </text>
    </comment>
    <comment ref="AC3" authorId="1">
      <text>
        <r>
          <rPr>
            <b/>
            <sz val="8"/>
            <color indexed="81"/>
            <rFont val="Tahoma"/>
          </rPr>
          <t>cluk:</t>
        </r>
        <r>
          <rPr>
            <sz val="8"/>
            <color indexed="81"/>
            <rFont val="Tahoma"/>
          </rPr>
          <t xml:space="preserve">
• count all sound recordings (e.g. LP records, cassette tapes, compact disks);
• count items intended to be used together as one unit (e.g. opera on 2 CDs = 1 unit);
• if two or more media are included (e.g. print and cassette tape), count as a single unit all items to be used in conjunction with each other.
</t>
        </r>
      </text>
    </comment>
    <comment ref="AD3" authorId="1">
      <text>
        <r>
          <rPr>
            <b/>
            <sz val="8"/>
            <color indexed="81"/>
            <rFont val="Tahoma"/>
          </rPr>
          <t>cluk:</t>
        </r>
        <r>
          <rPr>
            <sz val="8"/>
            <color indexed="81"/>
            <rFont val="Tahoma"/>
          </rPr>
          <t xml:space="preserve">
• count all visual formats (e.g. slides, snapshots)
• do not count individual slides unless they do not form part of a set (i.e. 1 slide set = 1 unit);
• if two or more media are included (e.g. print &amp; slides), count as a single unit all items meant to be used in conjunction with each other.
</t>
        </r>
      </text>
    </comment>
    <comment ref="AE3" authorId="1">
      <text>
        <r>
          <rPr>
            <b/>
            <sz val="8"/>
            <color indexed="81"/>
            <rFont val="Tahoma"/>
          </rPr>
          <t>cluk:</t>
        </r>
        <r>
          <rPr>
            <sz val="8"/>
            <color indexed="81"/>
            <rFont val="Tahoma"/>
          </rPr>
          <t xml:space="preserve">
• include journals, magazines, and newspapers received in print, microform, or CD formats;
• count volumes if they are known, otherwise 1 year = 1 volume;
• include annual index volumes.
</t>
        </r>
      </text>
    </comment>
    <comment ref="AF3" authorId="1">
      <text>
        <r>
          <rPr>
            <b/>
            <sz val="8"/>
            <color indexed="81"/>
            <rFont val="Tahoma"/>
          </rPr>
          <t>cluk:</t>
        </r>
        <r>
          <rPr>
            <sz val="8"/>
            <color indexed="81"/>
            <rFont val="Tahoma"/>
          </rPr>
          <t xml:space="preserve">
 (system will total automatically)
• add a + b + c + d + e = f
</t>
        </r>
      </text>
    </comment>
    <comment ref="AG3" authorId="1">
      <text>
        <r>
          <rPr>
            <b/>
            <sz val="8"/>
            <color indexed="81"/>
            <rFont val="Tahoma"/>
          </rPr>
          <t>cluk:</t>
        </r>
        <r>
          <rPr>
            <sz val="8"/>
            <color indexed="81"/>
            <rFont val="Tahoma"/>
          </rPr>
          <t xml:space="preserve">
• count titles of journals, magazines, and newspapers currently received in print, microform, or CD formats (e.g. Canadian Newsdisc = 8 titles);
• exclude annuals (counted in a) above);
• include gift subscriptions and those being received on exchange;
• include departmental subscriptions only if they are accessible to the college community (i.e. listed in library catalogue and available for use);
• count duplicate subscriptions (i.e. if the library subscribes to two copies of a title count 2);
• include Statistics Canada periodicals if they are treated like a periodical;
• exclude subscriptions to electronic periodical indexes and abstracts (expenditures information only required in 7. below).
</t>
        </r>
      </text>
    </comment>
    <comment ref="AH3" authorId="1">
      <text>
        <r>
          <rPr>
            <b/>
            <sz val="8"/>
            <color indexed="81"/>
            <rFont val="Tahoma"/>
          </rPr>
          <t>cluk:</t>
        </r>
        <r>
          <rPr>
            <sz val="8"/>
            <color indexed="81"/>
            <rFont val="Tahoma"/>
          </rPr>
          <t xml:space="preserve">
• Include all purchased e-books, NetLibrary, e-journal titles purchased independently (i.e. not included in database subscriptions) and free catalogued websites, e-texts and e-journals 
• use explanatory notes for any unusual inclusions (confusion re classed serials counted as monographs or serials)
</t>
        </r>
      </text>
    </comment>
    <comment ref="AJ3" authorId="1">
      <text>
        <r>
          <rPr>
            <b/>
            <sz val="8"/>
            <color indexed="81"/>
            <rFont val="Tahoma"/>
          </rPr>
          <t>cluk:</t>
        </r>
        <r>
          <rPr>
            <sz val="8"/>
            <color indexed="81"/>
            <rFont val="Tahoma"/>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include questions associated with electronic searching;
• include electronic reference questions
• include real-time-reference interactions (i.e. virtual reference)
• exclude questions associated specifically with a bibliographic instruction class.
• Exclude directional questions as these will be counted separately
</t>
        </r>
      </text>
    </comment>
    <comment ref="AL3" authorId="1">
      <text>
        <r>
          <rPr>
            <b/>
            <sz val="8"/>
            <color indexed="81"/>
            <rFont val="Tahoma"/>
          </rPr>
          <t>cluk:</t>
        </r>
        <r>
          <rPr>
            <sz val="8"/>
            <color indexed="81"/>
            <rFont val="Tahoma"/>
          </rPr>
          <t xml:space="preserve">
system will total automatically</t>
        </r>
      </text>
    </comment>
    <comment ref="AM3" authorId="1">
      <text>
        <r>
          <rPr>
            <b/>
            <sz val="8"/>
            <color indexed="81"/>
            <rFont val="Tahoma"/>
          </rPr>
          <t>cluk:</t>
        </r>
        <r>
          <rPr>
            <sz val="8"/>
            <color indexed="81"/>
            <rFont val="Tahoma"/>
          </rPr>
          <t xml:space="preserve">
• Report total number of participants in the presentations - count all students receiving bibliographic instruction whether in tutorial groups, tours, or library skills classes
• Personal on-on-one instruction in the use of sources should be counted as a reference transaction
</t>
        </r>
      </text>
    </comment>
    <comment ref="AN3" authorId="1">
      <text>
        <r>
          <rPr>
            <b/>
            <sz val="8"/>
            <color indexed="81"/>
            <rFont val="Tahoma"/>
          </rPr>
          <t>cluk:</t>
        </r>
        <r>
          <rPr>
            <sz val="8"/>
            <color indexed="81"/>
            <rFont val="Tahoma"/>
          </rPr>
          <t xml:space="preserve">
• Number of presentations to groups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 include internet research or database searching classes;
• include classes taught to faculty and other employee groups.
</t>
        </r>
      </text>
    </comment>
    <comment ref="AO3" authorId="1">
      <text>
        <r>
          <rPr>
            <b/>
            <sz val="8"/>
            <color indexed="81"/>
            <rFont val="Tahoma"/>
          </rPr>
          <t>cluk:</t>
        </r>
        <r>
          <rPr>
            <sz val="8"/>
            <color indexed="81"/>
            <rFont val="Tahoma"/>
          </rPr>
          <t xml:space="preserve">
• count all items which are charged out for use, whether the use is inside (e.g. reserve) or outside the library;
• include self/online renewals
• exclude items charged out to other libraries on interlibrary loan (included in g) below).
</t>
        </r>
      </text>
    </comment>
    <comment ref="AP3" authorId="1">
      <text>
        <r>
          <rPr>
            <b/>
            <sz val="8"/>
            <color indexed="81"/>
            <rFont val="Tahoma"/>
          </rPr>
          <t>cluk:</t>
        </r>
        <r>
          <rPr>
            <sz val="8"/>
            <color indexed="81"/>
            <rFont val="Tahoma"/>
          </rPr>
          <t xml:space="preserve">
• count those items being used in the library and re-shelved by library employees, but that have not been charged out for use in the direct circulation transaction.</t>
        </r>
      </text>
    </comment>
    <comment ref="AQ3" authorId="1">
      <text>
        <r>
          <rPr>
            <b/>
            <sz val="8"/>
            <color indexed="81"/>
            <rFont val="Tahoma"/>
          </rPr>
          <t>cluk:</t>
        </r>
        <r>
          <rPr>
            <sz val="8"/>
            <color indexed="81"/>
            <rFont val="Tahoma"/>
          </rPr>
          <t xml:space="preserve">
• Count all traffic upon exit from the library (usually provided via an electric eye on the library security system)</t>
        </r>
      </text>
    </comment>
    <comment ref="AR3" authorId="1">
      <text>
        <r>
          <rPr>
            <b/>
            <sz val="8"/>
            <color indexed="81"/>
            <rFont val="Tahoma"/>
          </rPr>
          <t>cluk:</t>
        </r>
        <r>
          <rPr>
            <sz val="8"/>
            <color indexed="81"/>
            <rFont val="Tahoma"/>
          </rPr>
          <t xml:space="preserve">
Interlibrary loan:
• count all items actually received and sent via interlibrary loan;
• include items received or sent via any delivery method and from or to any type of library (including agencies with library holdings) in any part of the world;
• all NET, MEC, OJAC, and fileserver project figures are supplied by the ELN office;
• exclude intercampus loans within your institution.
</t>
        </r>
      </text>
    </comment>
    <comment ref="AS3" authorId="1">
      <text>
        <r>
          <rPr>
            <b/>
            <sz val="8"/>
            <color indexed="81"/>
            <rFont val="Tahoma"/>
          </rPr>
          <t>cluk:</t>
        </r>
        <r>
          <rPr>
            <sz val="8"/>
            <color indexed="81"/>
            <rFont val="Tahoma"/>
          </rPr>
          <t xml:space="preserve">
Interlibrary loan:
• count all items actually received and sent via interlibrary loan;
• include items received or sent via any delivery method and from or to any type of library (including agencies with library holdings) in any part of the world;
• all NET, MEC, OJAC, and fileserver project figures are supplied by the ELN office;
• exclude intercampus loans within your institution.
</t>
        </r>
      </text>
    </comment>
    <comment ref="AU3" authorId="1">
      <text>
        <r>
          <rPr>
            <b/>
            <sz val="8"/>
            <color indexed="81"/>
            <rFont val="Tahoma"/>
          </rPr>
          <t>cluk:</t>
        </r>
        <r>
          <rPr>
            <sz val="8"/>
            <color indexed="81"/>
            <rFont val="Tahoma"/>
          </rPr>
          <t xml:space="preserve">
• count all salary &amp; benefit expenditures for library personnel as listed in 4 above;
• exclude personnel not covered by this survey (e.g. AV equipment distribution, Media Production or IMS);
• include personnel working under special grant funding or university-college access funding.
</t>
        </r>
      </text>
    </comment>
    <comment ref="AV3" authorId="1">
      <text>
        <r>
          <rPr>
            <b/>
            <sz val="8"/>
            <color indexed="81"/>
            <rFont val="Tahoma"/>
          </rPr>
          <t>cluk:</t>
        </r>
        <r>
          <rPr>
            <sz val="8"/>
            <color indexed="81"/>
            <rFont val="Tahoma"/>
          </rPr>
          <t xml:space="preserve">
• count all expenditures on items listed as monographs in 5a above</t>
        </r>
      </text>
    </comment>
    <comment ref="AW3" authorId="1">
      <text>
        <r>
          <rPr>
            <b/>
            <sz val="8"/>
            <color indexed="81"/>
            <rFont val="Tahoma"/>
          </rPr>
          <t>cluk:</t>
        </r>
        <r>
          <rPr>
            <sz val="8"/>
            <color indexed="81"/>
            <rFont val="Tahoma"/>
          </rPr>
          <t xml:space="preserve">
• count all expenditures on items listed in 5b +5c + 5d above</t>
        </r>
      </text>
    </comment>
    <comment ref="AX3" authorId="1">
      <text>
        <r>
          <rPr>
            <b/>
            <sz val="8"/>
            <color indexed="81"/>
            <rFont val="Tahoma"/>
          </rPr>
          <t>cluk:</t>
        </r>
        <r>
          <rPr>
            <sz val="8"/>
            <color indexed="81"/>
            <rFont val="Tahoma"/>
          </rPr>
          <t xml:space="preserve">
• count all expenditures on current subscriptions to print periodicals and indexes as included in 5g above.</t>
        </r>
      </text>
    </comment>
    <comment ref="AY3" authorId="1">
      <text>
        <r>
          <rPr>
            <b/>
            <sz val="8"/>
            <color indexed="81"/>
            <rFont val="Tahoma"/>
          </rPr>
          <t>cluk:</t>
        </r>
        <r>
          <rPr>
            <sz val="8"/>
            <color indexed="81"/>
            <rFont val="Tahoma"/>
          </rPr>
          <t xml:space="preserve">
• Include all expenditures from special funding sources e.g. one time capital grants </t>
        </r>
      </text>
    </comment>
    <comment ref="AZ3" authorId="1">
      <text>
        <r>
          <rPr>
            <b/>
            <sz val="8"/>
            <color indexed="81"/>
            <rFont val="Tahoma"/>
          </rPr>
          <t>cluk:</t>
        </r>
        <r>
          <rPr>
            <sz val="8"/>
            <color indexed="81"/>
            <rFont val="Tahoma"/>
          </rPr>
          <t xml:space="preserve">
(system will total automatically)
• b + c + d + e = f
</t>
        </r>
      </text>
    </comment>
    <comment ref="BA3" authorId="1">
      <text>
        <r>
          <rPr>
            <b/>
            <sz val="8"/>
            <color indexed="81"/>
            <rFont val="Tahoma"/>
          </rPr>
          <t>cluk:</t>
        </r>
        <r>
          <rPr>
            <sz val="8"/>
            <color indexed="81"/>
            <rFont val="Tahoma"/>
          </rPr>
          <t xml:space="preserve">
• count all expenditures as a partner library to ELN subscription services.</t>
        </r>
      </text>
    </comment>
    <comment ref="BB3" authorId="1">
      <text>
        <r>
          <rPr>
            <b/>
            <sz val="8"/>
            <color indexed="81"/>
            <rFont val="Tahoma"/>
          </rPr>
          <t>cluk:</t>
        </r>
        <r>
          <rPr>
            <sz val="8"/>
            <color indexed="81"/>
            <rFont val="Tahoma"/>
          </rPr>
          <t xml:space="preserve">
• count all expenditures on electronic subscription services (index, abstract, and full-text) that are not provided through the ELN service;
• exclude subscriptions which are included in 7d above;
• include expenditures on databases (e.g. Wilson Indexes) if they are negotiated through your library and mounted on your local system.
</t>
        </r>
      </text>
    </comment>
    <comment ref="BC3" authorId="1">
      <text>
        <r>
          <rPr>
            <b/>
            <sz val="8"/>
            <color indexed="81"/>
            <rFont val="Tahoma"/>
          </rPr>
          <t>cluk:</t>
        </r>
        <r>
          <rPr>
            <sz val="8"/>
            <color indexed="81"/>
            <rFont val="Tahoma"/>
          </rPr>
          <t xml:space="preserve">
(system will total automatically)
• g  + h = i
</t>
        </r>
      </text>
    </comment>
    <comment ref="BD3" authorId="1">
      <text>
        <r>
          <rPr>
            <b/>
            <sz val="8"/>
            <color indexed="81"/>
            <rFont val="Tahoma"/>
          </rPr>
          <t>cluk:</t>
        </r>
        <r>
          <rPr>
            <sz val="8"/>
            <color indexed="81"/>
            <rFont val="Tahoma"/>
          </rPr>
          <t xml:space="preserve">
(system will total automatically)
• f + i = j
</t>
        </r>
      </text>
    </comment>
    <comment ref="BE3" authorId="1">
      <text>
        <r>
          <rPr>
            <b/>
            <sz val="8"/>
            <color indexed="81"/>
            <rFont val="Tahoma"/>
          </rPr>
          <t>cluk:</t>
        </r>
        <r>
          <rPr>
            <sz val="8"/>
            <color indexed="81"/>
            <rFont val="Tahoma"/>
          </rPr>
          <t xml:space="preserve">
• count all other library expenditures (i.e. those expenditures that are not related to personnel and collections);
• include only those other costs (e.g. printing, postage, interlibrary loans, mileage, conferences, supplies, etc.) if they are paid by the library's budget;
• use explanatory notes to indicate any variations from the norm.
</t>
        </r>
      </text>
    </comment>
    <comment ref="BF3" authorId="1">
      <text>
        <r>
          <rPr>
            <b/>
            <sz val="8"/>
            <color indexed="81"/>
            <rFont val="Tahoma"/>
          </rPr>
          <t>cluk:</t>
        </r>
        <r>
          <rPr>
            <sz val="8"/>
            <color indexed="81"/>
            <rFont val="Tahoma"/>
          </rPr>
          <t xml:space="preserve">
(system will total automatically)
ii. a+j+k
</t>
        </r>
      </text>
    </comment>
    <comment ref="BH3" authorId="1">
      <text>
        <r>
          <rPr>
            <b/>
            <sz val="8"/>
            <color indexed="81"/>
            <rFont val="Tahoma"/>
          </rPr>
          <t>cluk:</t>
        </r>
        <r>
          <rPr>
            <sz val="8"/>
            <color indexed="81"/>
            <rFont val="Tahoma"/>
          </rPr>
          <t xml:space="preserve">
as outlined in the grant allocation sent by the ministry to each institution in March (usually) for the next fiscal year</t>
        </r>
      </text>
    </comment>
    <comment ref="BI3" authorId="1">
      <text>
        <r>
          <rPr>
            <b/>
            <sz val="8"/>
            <color indexed="81"/>
            <rFont val="Tahoma"/>
          </rPr>
          <t>cluk:</t>
        </r>
        <r>
          <rPr>
            <sz val="8"/>
            <color indexed="81"/>
            <rFont val="Tahoma"/>
          </rPr>
          <t xml:space="preserve">
• include all items that are considered in calculating your institution's operating budget;
• exclude institutional capital (i.e. new building funds, upgrading of present buildings, roads etc.)
• use explanatory notes to provide details on any exceptions or variations from the norm.
</t>
        </r>
      </text>
    </comment>
    <comment ref="BJ3" authorId="1">
      <text>
        <r>
          <rPr>
            <b/>
            <sz val="8"/>
            <color indexed="81"/>
            <rFont val="Tahoma"/>
          </rPr>
          <t>cluk:</t>
        </r>
        <r>
          <rPr>
            <sz val="8"/>
            <color indexed="81"/>
            <rFont val="Tahoma"/>
          </rPr>
          <t xml:space="preserve">
(system will total automatically)
• a+b
</t>
        </r>
      </text>
    </comment>
    <comment ref="CF3" authorId="1">
      <text>
        <r>
          <rPr>
            <b/>
            <sz val="8"/>
            <color indexed="81"/>
            <rFont val="Tahoma"/>
          </rPr>
          <t>cluk:</t>
        </r>
        <r>
          <rPr>
            <sz val="8"/>
            <color indexed="81"/>
            <rFont val="Tahoma"/>
          </rPr>
          <t xml:space="preserve">
• for each campus with library personnel provide library area in square meters ( to convert from square ft. to square meters multiply sq. ft. by .0920, e.g. 30,000 sq. ft. x .0929 = 2787 sq. meters);
• include space for books and other library materials, space for storage of AV equipment if control of this equipment is the library's responsibility, library classrooms, study stations, seminar and study rooms, and workspace for library personnel;
• exclude areas used solely for janitorial, custodial and mechanical storage or services, lobbies, vestibules, building corridors, and other general access areas;
• add figures for each library to provide total for e.
</t>
        </r>
      </text>
    </comment>
    <comment ref="CG3" authorId="1">
      <text>
        <r>
          <rPr>
            <b/>
            <sz val="8"/>
            <color indexed="81"/>
            <rFont val="Tahoma"/>
          </rPr>
          <t>cluk:</t>
        </r>
        <r>
          <rPr>
            <sz val="8"/>
            <color indexed="81"/>
            <rFont val="Tahoma"/>
          </rPr>
          <t xml:space="preserve">
• for each campus with library personnel count all study spaces for library users;
• exclude seats in staff areas, offices, meeting rooms, and other areas not normally occupied by users of library materials;
• add figures for each library to provide total for f.
</t>
        </r>
      </text>
    </comment>
    <comment ref="CH3" authorId="1">
      <text>
        <r>
          <rPr>
            <b/>
            <sz val="8"/>
            <color indexed="81"/>
            <rFont val="Tahoma"/>
          </rPr>
          <t>cluk:</t>
        </r>
        <r>
          <rPr>
            <sz val="8"/>
            <color indexed="81"/>
            <rFont val="Tahoma"/>
          </rPr>
          <t xml:space="preserve">
• for each campus with library personnel count total operating hours per week;
• add figures for each library to provide total for g.
</t>
        </r>
      </text>
    </comment>
    <comment ref="CI3" authorId="1">
      <text>
        <r>
          <rPr>
            <b/>
            <sz val="8"/>
            <color indexed="81"/>
            <rFont val="Tahoma"/>
          </rPr>
          <t>cluk:</t>
        </r>
        <r>
          <rPr>
            <sz val="8"/>
            <color indexed="81"/>
            <rFont val="Tahoma"/>
          </rPr>
          <t xml:space="preserve">
• for each campus with library personnel count total hours of reference service provided;  
• add figures for each library to provide total for h .
</t>
        </r>
      </text>
    </comment>
    <comment ref="CK3" authorId="0">
      <text>
        <r>
          <rPr>
            <b/>
            <sz val="10"/>
            <color indexed="81"/>
            <rFont val="Tahoma"/>
          </rPr>
          <t>ccimaster:</t>
        </r>
        <r>
          <rPr>
            <sz val="10"/>
            <color indexed="81"/>
            <rFont val="Tahoma"/>
          </rPr>
          <t xml:space="preserve">
For each campus library, count all public workstations that have Internet access</t>
        </r>
      </text>
    </comment>
    <comment ref="CL3" authorId="1">
      <text>
        <r>
          <rPr>
            <b/>
            <sz val="8"/>
            <color indexed="81"/>
            <rFont val="Tahoma"/>
          </rPr>
          <t>cluk:</t>
        </r>
        <r>
          <rPr>
            <sz val="8"/>
            <color indexed="81"/>
            <rFont val="Tahoma"/>
          </rPr>
          <t xml:space="preserve">
Y/N (use notes for clarification)</t>
        </r>
      </text>
    </comment>
    <comment ref="CM3" authorId="1">
      <text>
        <r>
          <rPr>
            <b/>
            <sz val="8"/>
            <color indexed="81"/>
            <rFont val="Tahoma"/>
          </rPr>
          <t>cluk:</t>
        </r>
        <r>
          <rPr>
            <sz val="8"/>
            <color indexed="81"/>
            <rFont val="Tahoma"/>
          </rPr>
          <t xml:space="preserve">
c. Number of laptops available for borrowing from library</t>
        </r>
      </text>
    </comment>
    <comment ref="CN3" authorId="1">
      <text>
        <r>
          <rPr>
            <b/>
            <sz val="8"/>
            <color indexed="81"/>
            <rFont val="Tahoma"/>
          </rPr>
          <t>cluk:</t>
        </r>
        <r>
          <rPr>
            <sz val="8"/>
            <color indexed="81"/>
            <rFont val="Tahoma"/>
          </rPr>
          <t xml:space="preserve">
d. Number of times laptops circulated from library</t>
        </r>
      </text>
    </comment>
    <comment ref="CO3" authorId="1">
      <text>
        <r>
          <rPr>
            <b/>
            <sz val="8"/>
            <color indexed="81"/>
            <rFont val="Tahoma"/>
          </rPr>
          <t>cluk:</t>
        </r>
        <r>
          <rPr>
            <sz val="8"/>
            <color indexed="81"/>
            <rFont val="Tahoma"/>
          </rPr>
          <t xml:space="preserve">
e. Number of laptop ports/docking stations available for each campus library</t>
        </r>
      </text>
    </comment>
    <comment ref="CP3" authorId="1">
      <text>
        <r>
          <rPr>
            <b/>
            <sz val="8"/>
            <color indexed="81"/>
            <rFont val="Tahoma"/>
          </rPr>
          <t>cluk:</t>
        </r>
        <r>
          <rPr>
            <sz val="8"/>
            <color indexed="81"/>
            <rFont val="Tahoma"/>
          </rPr>
          <t xml:space="preserve">
f. Mobile devices other than laptops supported by library?  Y/N if Y, please clarify</t>
        </r>
      </text>
    </comment>
  </commentList>
</comments>
</file>

<file path=xl/sharedStrings.xml><?xml version="1.0" encoding="utf-8"?>
<sst xmlns="http://schemas.openxmlformats.org/spreadsheetml/2006/main" count="787" uniqueCount="442">
  <si>
    <t>Fiscal Year</t>
  </si>
  <si>
    <t>Name of Library</t>
  </si>
  <si>
    <t>Name of Library Director</t>
  </si>
  <si>
    <t>Ted Goshulak</t>
  </si>
  <si>
    <t>Bob Foley</t>
  </si>
  <si>
    <t>Vancouver Community College</t>
  </si>
  <si>
    <t>Lila Heilbrunn</t>
  </si>
  <si>
    <t>Mary Anne Guenther</t>
  </si>
  <si>
    <t>Camosun College</t>
  </si>
  <si>
    <t>Sheila Wallace</t>
  </si>
  <si>
    <t>Carole Compton-Smith</t>
  </si>
  <si>
    <t>Justice Institute of B.C.</t>
  </si>
  <si>
    <t>April Haddad</t>
  </si>
  <si>
    <t>BCIT</t>
  </si>
  <si>
    <t>LC</t>
  </si>
  <si>
    <t>Marnie Swanson</t>
  </si>
  <si>
    <t>Katherine Plett</t>
  </si>
  <si>
    <t>Langara College</t>
  </si>
  <si>
    <t>Laura Neame</t>
  </si>
  <si>
    <t>Janet H. Beavers</t>
  </si>
  <si>
    <t>Nancy Levesque</t>
  </si>
  <si>
    <t>Cathy MacDonald</t>
  </si>
  <si>
    <t>UBC</t>
  </si>
  <si>
    <t>Selkirk College</t>
  </si>
  <si>
    <t>k)  Direct Circulation/Total Volumes:  6(d)/5(f)</t>
  </si>
  <si>
    <t>CAM</t>
  </si>
  <si>
    <t>CNC</t>
  </si>
  <si>
    <t>DOUG</t>
  </si>
  <si>
    <t>JI</t>
  </si>
  <si>
    <t>UNBC</t>
  </si>
  <si>
    <t>NI</t>
  </si>
  <si>
    <t>NL</t>
  </si>
  <si>
    <t>NW</t>
  </si>
  <si>
    <t>RR</t>
  </si>
  <si>
    <t>SEL</t>
  </si>
  <si>
    <t>TWU</t>
  </si>
  <si>
    <t>UVIC</t>
  </si>
  <si>
    <t>VCC</t>
  </si>
  <si>
    <t>Library</t>
  </si>
  <si>
    <t>NOTES</t>
  </si>
  <si>
    <t>Library Type</t>
  </si>
  <si>
    <t>a</t>
  </si>
  <si>
    <t>b</t>
  </si>
  <si>
    <t>c</t>
  </si>
  <si>
    <t>d</t>
  </si>
  <si>
    <t>e</t>
  </si>
  <si>
    <t>g</t>
  </si>
  <si>
    <t>f</t>
  </si>
  <si>
    <t>h</t>
  </si>
  <si>
    <t>1. LIBRARY</t>
  </si>
  <si>
    <t>a + b = c</t>
  </si>
  <si>
    <t>Ratios</t>
  </si>
  <si>
    <t>k</t>
  </si>
  <si>
    <t>f + i = j</t>
  </si>
  <si>
    <t xml:space="preserve">g+h=i </t>
  </si>
  <si>
    <t>e)  Collection Budget as % of Library Budget:  7(j)/7(l)</t>
  </si>
  <si>
    <t>f)  Periodicals as % of Library Budget:  7(d)/7(l)</t>
  </si>
  <si>
    <t>g)  Electronic Services as % of Library Budget:  7(i)/7(l)</t>
  </si>
  <si>
    <t>l)  Total Library Budget/Circulation:  7(l)/6(d)</t>
  </si>
  <si>
    <t>SFU</t>
  </si>
  <si>
    <t>10. COMPUTING INFRASTRUCTURE</t>
  </si>
  <si>
    <t>r)  Reference Hours/Total Open Hours:  9(h) total /9(g)</t>
  </si>
  <si>
    <t>a+b+c+d+e = f</t>
  </si>
  <si>
    <t>GRAPHS</t>
  </si>
  <si>
    <t>RATIOS</t>
  </si>
  <si>
    <t>DATA</t>
  </si>
  <si>
    <t>LEGEND</t>
  </si>
  <si>
    <t>SURVEY</t>
  </si>
  <si>
    <t>DEFINITIONS</t>
  </si>
  <si>
    <t>BRITISH COLUMBIA INSTITUTE OF TECHNOLOGY</t>
  </si>
  <si>
    <t xml:space="preserve">CAM </t>
  </si>
  <si>
    <t>CAMOSUN COLLEGE</t>
  </si>
  <si>
    <t xml:space="preserve">CNC </t>
  </si>
  <si>
    <t>COLLEGE OF NEW CALEDONIA</t>
  </si>
  <si>
    <t xml:space="preserve">DOUG </t>
  </si>
  <si>
    <t>DOUGLAS COLLEGE</t>
  </si>
  <si>
    <t xml:space="preserve">JI </t>
  </si>
  <si>
    <t>JUSTICE INSTITUTE OF B.C.</t>
  </si>
  <si>
    <t>LANGARA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</si>
  <si>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</si>
  <si>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</si>
  <si>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</si>
  <si>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</si>
  <si>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</si>
  <si>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</si>
  <si>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</si>
  <si>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</si>
  <si>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</si>
  <si>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</si>
  <si>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</si>
  <si>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</si>
  <si>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</si>
  <si>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</si>
  <si>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</si>
  <si>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</si>
  <si>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TRU</t>
  </si>
  <si>
    <t>OC</t>
  </si>
  <si>
    <t>THOMPSON RIVERS UNIVERSITY</t>
  </si>
  <si>
    <t>Notes</t>
  </si>
  <si>
    <t>a+c=e</t>
  </si>
  <si>
    <t>b+d=f</t>
  </si>
  <si>
    <t xml:space="preserve"> </t>
  </si>
  <si>
    <t>a)  Volumes/FTE Student:  5(f)/3(f)</t>
  </si>
  <si>
    <t>b)  Subscriptions/FTE Student:  5(g)/3(f)</t>
  </si>
  <si>
    <t>c)  Collection Budget/FTE Student:  7(j)/3(f)</t>
  </si>
  <si>
    <t>d)  Library Budget/ FTE Student:  7(l)/3(f)</t>
  </si>
  <si>
    <t>h)  Library Budget as % of Institutional Budget 7(l)/8[c]</t>
  </si>
  <si>
    <t>j)  Direct Circulation/FTE Student:  6(d)/3(f)</t>
  </si>
  <si>
    <t>n)  Number of Students Instructed/FTE Students:  6(b)/3(f)</t>
  </si>
  <si>
    <t>o)  Total Library Area/FTE Students:  9(e) total /3(f)</t>
  </si>
  <si>
    <t>p)  Number of Seats/FTE Student:  9(f) total /3(f)</t>
  </si>
  <si>
    <t>PAGE 1 to 7</t>
  </si>
  <si>
    <t>PAGE 1</t>
  </si>
  <si>
    <t>David Pepper</t>
  </si>
  <si>
    <t xml:space="preserve">a (i) </t>
  </si>
  <si>
    <t>a+b+c=d</t>
  </si>
  <si>
    <t>d + e = f</t>
  </si>
  <si>
    <t xml:space="preserve">a (ii) </t>
  </si>
  <si>
    <t>Simon Fraser University</t>
  </si>
  <si>
    <t>University of Northern British Columbia</t>
  </si>
  <si>
    <t>Northwest Community College</t>
  </si>
  <si>
    <t>3. USERS</t>
  </si>
  <si>
    <t>2. CAMPUS STAFF RATIO</t>
  </si>
  <si>
    <t>4. LIBRARY PERSONNEL</t>
  </si>
  <si>
    <t>5. COLLECTIONS</t>
  </si>
  <si>
    <t>6. USE</t>
  </si>
  <si>
    <t>i) FTE Students/FTE Library Personnel:  3(f)/4(f)</t>
  </si>
  <si>
    <t>m)  Reference Transactions/FTE Student:  6a(iii)/3(f)</t>
  </si>
  <si>
    <t>q)  Hours Open/FTE Personnel:  9{g} total /4(f)</t>
  </si>
  <si>
    <t>q)  Hours Open/FTE Personnel:  9(g) total /4(f)</t>
  </si>
  <si>
    <t>8. INSTITUTIONAL BUDGET</t>
  </si>
  <si>
    <t>Judy Deon</t>
  </si>
  <si>
    <t>Lynn Copeland</t>
  </si>
  <si>
    <t>Kim Isaac</t>
  </si>
  <si>
    <t>a(i)+a(ii)=a (iii)</t>
  </si>
  <si>
    <t>b+c+d+e=f</t>
  </si>
  <si>
    <t>a+j+k= l</t>
  </si>
  <si>
    <t>FTE AVED Ministry funded</t>
  </si>
  <si>
    <t>FTE Students (audited)</t>
  </si>
  <si>
    <t xml:space="preserve">Service plan total funded </t>
  </si>
  <si>
    <t xml:space="preserve">Service plan total Actual </t>
  </si>
  <si>
    <t>FTE faculty</t>
  </si>
  <si>
    <t>Annual fee for Community Borrowers?</t>
  </si>
  <si>
    <t>FEE $</t>
  </si>
  <si>
    <t>FTE Librarians (including Director)</t>
  </si>
  <si>
    <t>FTE Library Staff</t>
  </si>
  <si>
    <t>FTE Other Professionals</t>
  </si>
  <si>
    <t xml:space="preserve">FTE Personnel </t>
  </si>
  <si>
    <t>FTE Student Aides</t>
  </si>
  <si>
    <t>Total Personnel in FTE</t>
  </si>
  <si>
    <t>Monographs</t>
  </si>
  <si>
    <t>Videos &amp; Films</t>
  </si>
  <si>
    <t>Other Audio Formats</t>
  </si>
  <si>
    <t>Other Visual Formats</t>
  </si>
  <si>
    <t>Back Issues Periodicals</t>
  </si>
  <si>
    <t>Total Collection</t>
  </si>
  <si>
    <t>Total Print Subscriptions</t>
  </si>
  <si>
    <t>Catalogued Electronic Titles</t>
  </si>
  <si>
    <t>Reference Questions</t>
  </si>
  <si>
    <t>Directional questions</t>
  </si>
  <si>
    <t>No. of Participants at group presentations</t>
  </si>
  <si>
    <t xml:space="preserve"> No. of Campuses with Library Staff</t>
  </si>
  <si>
    <t>No. of Campuses without Library Staff</t>
  </si>
  <si>
    <t>No. of Presentations to groups</t>
  </si>
  <si>
    <t>Circulation: Direct</t>
  </si>
  <si>
    <t>Circulation:                   In-Library Use</t>
  </si>
  <si>
    <t>Gate Count</t>
  </si>
  <si>
    <t>ILL: Received  (all formats)</t>
  </si>
  <si>
    <t>ILL: Sent (include all formats)</t>
  </si>
  <si>
    <t>Personnel (Salaries and fringe benefits)</t>
  </si>
  <si>
    <t>Audio-Visual</t>
  </si>
  <si>
    <t>Current Print Periodicals</t>
  </si>
  <si>
    <t>Special Funding Envelopes for Collections</t>
  </si>
  <si>
    <t>ELN Services</t>
  </si>
  <si>
    <t>Non-ELN Subscriptions</t>
  </si>
  <si>
    <t>Other</t>
  </si>
  <si>
    <t>Base Grant from Ministry</t>
  </si>
  <si>
    <t>Other operating Funds</t>
  </si>
  <si>
    <t>Total Institutional Budget</t>
  </si>
  <si>
    <t>Campus Name</t>
  </si>
  <si>
    <t>Total area in square meters</t>
  </si>
  <si>
    <t>Total number of seats</t>
  </si>
  <si>
    <t>Total hours open per week</t>
  </si>
  <si>
    <t>Total reference hours per week</t>
  </si>
  <si>
    <t>Total square meters all campuses</t>
  </si>
  <si>
    <t>Total seats all campuses</t>
  </si>
  <si>
    <t>No. of public workstations</t>
  </si>
  <si>
    <t>Wireless available</t>
  </si>
  <si>
    <t>No. of laptops available</t>
  </si>
  <si>
    <t>No. of laptops circulated</t>
  </si>
  <si>
    <t>No. of laptop ports</t>
  </si>
  <si>
    <t>Other Mobile devices</t>
  </si>
  <si>
    <t>If yes, please clarify</t>
  </si>
  <si>
    <t>Cataloguing</t>
  </si>
  <si>
    <t>Primary source of bibliographic records</t>
  </si>
  <si>
    <t>Secondary source of bibliographic records</t>
  </si>
  <si>
    <t>OPAC</t>
  </si>
  <si>
    <t>Periodicals Check In</t>
  </si>
  <si>
    <t>Acquisitions</t>
  </si>
  <si>
    <t>Interlibrary Loans</t>
  </si>
  <si>
    <t>11. LIBRARY AUTOMATED SYSTEM</t>
  </si>
  <si>
    <t>Grace Makarewicz</t>
  </si>
  <si>
    <t>Royal Roads University</t>
  </si>
  <si>
    <t>ITA (Foundation + Apprenticeship) Funded</t>
  </si>
  <si>
    <t>ITA (Foundation + Apprenticeship) Actual</t>
  </si>
  <si>
    <t>i)  FTE Students/FTE Library Personnel:  3(f)/4(f)</t>
  </si>
  <si>
    <t>Total Collection Expenditures</t>
  </si>
  <si>
    <t>Total Library Expenditures</t>
  </si>
  <si>
    <t>c)  Collection Expenditures/FTE Student:  7(j)/3(f)</t>
  </si>
  <si>
    <t>d)  Library Expenditures/FTE Student:  7(l)/3(f)</t>
  </si>
  <si>
    <t>f)  Periodicals as % of Library Expenditures:  7(d)/7(l)</t>
  </si>
  <si>
    <t>g)  Electronic Services as % of Library Expenditures:  7(i)/7(l)</t>
  </si>
  <si>
    <t>h)  Library Expenditures as % of Institutional Budget: 7(l)/8(c )</t>
  </si>
  <si>
    <t>l)  Total Library Expenditure/Circulation:  7(l)/6(d)</t>
  </si>
  <si>
    <t>Sybil Harrison</t>
  </si>
  <si>
    <t>Quest University Canada</t>
  </si>
  <si>
    <t>Venessa Wallsten</t>
  </si>
  <si>
    <t>QUC</t>
  </si>
  <si>
    <t>North Island College</t>
  </si>
  <si>
    <t>Northern Lights College</t>
  </si>
  <si>
    <t>Trinity Western University</t>
  </si>
  <si>
    <t>University of British Columbia</t>
  </si>
  <si>
    <t>Thompson Rivers University</t>
  </si>
  <si>
    <t>COTR</t>
  </si>
  <si>
    <t>College of the Rockies</t>
  </si>
  <si>
    <t>COLLEGE OF THE ROCKIES</t>
  </si>
  <si>
    <t>QUEST UNIVERSITY CANADA</t>
  </si>
  <si>
    <t>Douglas College</t>
  </si>
  <si>
    <t>College of New Caledonia</t>
  </si>
  <si>
    <t>Okanagan College</t>
  </si>
  <si>
    <t xml:space="preserve">University of Victoria </t>
  </si>
  <si>
    <t>OKANAGAN COLLEGE</t>
  </si>
  <si>
    <t>Collections Subtotal</t>
  </si>
  <si>
    <t>Electronic Products Subtotal</t>
  </si>
  <si>
    <t>i</t>
  </si>
  <si>
    <t>PAGE 25</t>
  </si>
  <si>
    <t>CAPILANO UNIVERSITY</t>
  </si>
  <si>
    <t>ECUAD</t>
  </si>
  <si>
    <t>EMILY CARR UNIVERSITY OF ART AND DESIGN</t>
  </si>
  <si>
    <t>KPU</t>
  </si>
  <si>
    <t>KWANTLEN POLYTECHNIC UNIVERSITY</t>
  </si>
  <si>
    <t>UNIVERSITY OF THE FRASER VALLEY</t>
  </si>
  <si>
    <t>VIU</t>
  </si>
  <si>
    <t>VANCOUVER ISLAND UNIVERSITY</t>
  </si>
  <si>
    <t>2008/2009</t>
  </si>
  <si>
    <t>7. LIBRARY EXPENDITURES (CAPITAL AND OPERATING)</t>
  </si>
  <si>
    <t>Vancouver Island University</t>
  </si>
  <si>
    <t>Capilano University</t>
  </si>
  <si>
    <t>Emily Carr University of Art &amp; Design</t>
  </si>
  <si>
    <t>Kwantlen Polytechnic University</t>
  </si>
  <si>
    <t>University of the Fraser Valley</t>
  </si>
  <si>
    <t xml:space="preserve">UFV </t>
  </si>
  <si>
    <t>2008-2009</t>
  </si>
  <si>
    <t>George Modenesi</t>
  </si>
  <si>
    <t>Rosie Croft</t>
  </si>
  <si>
    <t>Statistics contact</t>
  </si>
  <si>
    <t>Lynn Hughes</t>
  </si>
  <si>
    <t>Gregg Currie</t>
  </si>
  <si>
    <t>Todd Mundle</t>
  </si>
  <si>
    <t>Margaret Friesen</t>
  </si>
  <si>
    <t>CAPU</t>
  </si>
  <si>
    <t>Ingrid Parent</t>
  </si>
  <si>
    <t>College</t>
  </si>
  <si>
    <t>No</t>
  </si>
  <si>
    <t xml:space="preserve">9. FACILITIES AND HOURS:  For each staffed Library   </t>
  </si>
  <si>
    <t>Broadway Campus</t>
  </si>
  <si>
    <t>Downtown Campus</t>
  </si>
  <si>
    <t>Total open hours per week all campuses</t>
  </si>
  <si>
    <t>Total reference hours per week all campuses</t>
  </si>
  <si>
    <t>University</t>
  </si>
  <si>
    <t>Yes</t>
  </si>
  <si>
    <t>digital cameras, camcorders</t>
  </si>
  <si>
    <t>Voyager (Endeavor)</t>
  </si>
  <si>
    <t>Library of Congress</t>
  </si>
  <si>
    <t>Library &amp; Archives Canada</t>
  </si>
  <si>
    <t>manual</t>
  </si>
  <si>
    <t>UFV</t>
  </si>
  <si>
    <t>Norma Marion Alloway Library</t>
  </si>
  <si>
    <t>SirsiDynix Horizon</t>
  </si>
  <si>
    <t>OCLC</t>
  </si>
  <si>
    <t>Amicus</t>
  </si>
  <si>
    <t>Horizon</t>
  </si>
  <si>
    <t>N/A</t>
  </si>
  <si>
    <t>Relais/OCLC</t>
  </si>
  <si>
    <t>New Westminster</t>
  </si>
  <si>
    <t>David Lam</t>
  </si>
  <si>
    <t>Cameras, camcorders, light sets, tripoids,LCD projectors, computer on Wheels, Slide Projectors, TV/VCR/DVD units DVD editing unit, PA system, CD players, Cassette records</t>
  </si>
  <si>
    <t>Innovative</t>
  </si>
  <si>
    <t>OCLC, AG Canada, Amicus</t>
  </si>
  <si>
    <t>other Z39.50 sites</t>
  </si>
  <si>
    <t>Ariel/Outlook</t>
  </si>
  <si>
    <t>Heather Empey</t>
  </si>
  <si>
    <t>Academic</t>
  </si>
  <si>
    <t>yes</t>
  </si>
  <si>
    <t>Geoffrey R. Weller Library</t>
  </si>
  <si>
    <t>III Millennium</t>
  </si>
  <si>
    <t>NLC</t>
  </si>
  <si>
    <t>Relais</t>
  </si>
  <si>
    <t>Gate count is exemplar from Oct 17/08</t>
  </si>
  <si>
    <t>college</t>
  </si>
  <si>
    <t>Kelowna</t>
  </si>
  <si>
    <t>Vernon</t>
  </si>
  <si>
    <t>Penticton</t>
  </si>
  <si>
    <t>Salmon Arm</t>
  </si>
  <si>
    <t xml:space="preserve">ExLibris Blackwells  </t>
  </si>
  <si>
    <t xml:space="preserve">ExLibris Voyager </t>
  </si>
  <si>
    <t>Ariel - outlook</t>
  </si>
  <si>
    <t>no</t>
  </si>
  <si>
    <t>Comox Valley</t>
  </si>
  <si>
    <t>Campbell River</t>
  </si>
  <si>
    <t>Port Alberni</t>
  </si>
  <si>
    <t>Port Hardy</t>
  </si>
  <si>
    <t>SirsiDynix</t>
  </si>
  <si>
    <t>LC/Amicus</t>
  </si>
  <si>
    <t>Ariel/Outlook/e-mail</t>
  </si>
  <si>
    <t>Castlegar</t>
  </si>
  <si>
    <t>Silver King (Nelson)</t>
  </si>
  <si>
    <t>Tenth St (Nelson)</t>
  </si>
  <si>
    <t>portable dvd players</t>
  </si>
  <si>
    <t>Sirsi</t>
  </si>
  <si>
    <t>National Library/LC/Outlook</t>
  </si>
  <si>
    <t>Ariel, Outlook</t>
  </si>
  <si>
    <t>Lansdowne</t>
  </si>
  <si>
    <t xml:space="preserve">Interurban </t>
  </si>
  <si>
    <t>SirsiDynix Symphony</t>
  </si>
  <si>
    <t xml:space="preserve">Agent, Amicus </t>
  </si>
  <si>
    <t>Other z39.50 sites</t>
  </si>
  <si>
    <t>SirsiDynix Webcat</t>
  </si>
  <si>
    <t xml:space="preserve">Ariel/Outlook </t>
  </si>
  <si>
    <t xml:space="preserve">For Periodical back issues the number provided is an issue count.  We have no means of counting volumes.  For a number of years the figure provided was an estimate and probably incorrect.  This number will skew our collection count for this year.   Both campuses did significant weeding this year in anticipation of upcoming moves and renovations. </t>
  </si>
  <si>
    <t>Institute</t>
  </si>
  <si>
    <t>BCIT Burnaby Campus</t>
  </si>
  <si>
    <t>BCIT Marine Campus</t>
  </si>
  <si>
    <t>BCIT Aerospace and Technology Campus</t>
  </si>
  <si>
    <t>LCD Projectors</t>
  </si>
  <si>
    <t>OCLC/LC</t>
  </si>
  <si>
    <t>Total Reference Transactions</t>
  </si>
  <si>
    <t>Chelsea Garside</t>
  </si>
  <si>
    <t>Abbotsford</t>
  </si>
  <si>
    <t>Chilliwack</t>
  </si>
  <si>
    <t>Mission</t>
  </si>
  <si>
    <t>OCLC,LC, Amicus</t>
  </si>
  <si>
    <t>Open ILL, Godot, Outlook, Amicus</t>
  </si>
  <si>
    <t>5b)  Audio visual materials are also purchases from the monographs budget</t>
  </si>
  <si>
    <t>VTLS Virtua</t>
  </si>
  <si>
    <t>B&amp;T</t>
  </si>
  <si>
    <t>BOOKWHERE</t>
  </si>
  <si>
    <t>VTLS</t>
  </si>
  <si>
    <t>VARIOUS</t>
  </si>
  <si>
    <t>n/a</t>
  </si>
  <si>
    <t>na</t>
  </si>
  <si>
    <t>AMICUS</t>
  </si>
  <si>
    <t>Y</t>
  </si>
  <si>
    <t>Langara</t>
  </si>
  <si>
    <t>Innovative Interfaces Inc (III) - Millennium</t>
  </si>
  <si>
    <t>Bookwhere</t>
  </si>
  <si>
    <t>Z39.50 libraries</t>
  </si>
  <si>
    <t>III - Millennium</t>
  </si>
  <si>
    <t>Ariel - Outlook</t>
  </si>
  <si>
    <t>5g) include departmental subscriptions that are housed in the library for library user access.</t>
  </si>
  <si>
    <t>5. Collections - Other Visual Formats is the circulating slide collection.  6. USE - Total Circulations does not include on-line renewals.</t>
  </si>
  <si>
    <t>Ariel and email</t>
  </si>
  <si>
    <t>University</t>
  </si>
  <si>
    <t>Yes</t>
  </si>
  <si>
    <t>Nanaimo</t>
  </si>
  <si>
    <t>Cowichan</t>
  </si>
  <si>
    <t>Powell River</t>
  </si>
  <si>
    <t>Yes</t>
  </si>
  <si>
    <t>SIRSI</t>
  </si>
  <si>
    <t>BIBLIOFILE/AMICUS</t>
  </si>
  <si>
    <t>BOOKWHERE</t>
  </si>
  <si>
    <t>SIRSI</t>
  </si>
  <si>
    <t>SIRSI</t>
  </si>
  <si>
    <t>SIRSI</t>
  </si>
  <si>
    <t>RELAIS</t>
  </si>
  <si>
    <t>8b) full operating budget reported for the first time</t>
  </si>
  <si>
    <t>9c) Library Commons open 99 hours, Library 75 hours</t>
  </si>
  <si>
    <t>7. Library Expenditures - Monographs   Includes audio-visual.  In the absence of the Library Co-ordinator, a limited number of new acquisitions were made through the Library budget, but instead were coded to individual departments budget lines.</t>
  </si>
  <si>
    <t>Cranbrook</t>
  </si>
  <si>
    <t>2 LCD projector/computer mobile stations.  1 disability/adaptive technology mobile work station.</t>
  </si>
  <si>
    <t>SIRSI Unicorn</t>
  </si>
  <si>
    <t>Z39.50</t>
  </si>
  <si>
    <t>Outlook</t>
  </si>
  <si>
    <t>SIRSI Webcat</t>
  </si>
  <si>
    <t>Outlook/Ariel/GODOT/email</t>
  </si>
  <si>
    <t xml:space="preserve">       -</t>
  </si>
  <si>
    <t>North Van</t>
  </si>
  <si>
    <t>Sunshine Coast Sechelt</t>
  </si>
  <si>
    <t>Squamish</t>
  </si>
  <si>
    <t>Innovative Interfacing Inc</t>
  </si>
  <si>
    <t>AG Canada</t>
  </si>
  <si>
    <t>LC, AEMAC</t>
  </si>
  <si>
    <t>Innopac</t>
  </si>
  <si>
    <t>MAIN</t>
  </si>
  <si>
    <t>Voyager/ExLibris</t>
  </si>
  <si>
    <t>OCLC; Vendor records; Z39.50 databases</t>
  </si>
  <si>
    <t>OCLC; Relais</t>
  </si>
  <si>
    <t>YES</t>
  </si>
  <si>
    <t>LANGLEY</t>
  </si>
  <si>
    <t>RICHMOND</t>
  </si>
  <si>
    <t>SURREY</t>
  </si>
  <si>
    <t>CLOVERDALE</t>
  </si>
  <si>
    <t xml:space="preserve">35mm cameras, digital cameras, camcorders light sets. Tripods, computers on wheels, data projectors, slide projectors, video projectors, USB drives, TV/VCR/DVD units, DVD players, blaster, CD players, cassette recorders, walkmans, PA system.  </t>
  </si>
  <si>
    <t xml:space="preserve"> LAC, LC, OUTLOOK</t>
  </si>
  <si>
    <t>GODOT, ARIEL, SIRSI</t>
  </si>
  <si>
    <t>Dawson Creek</t>
  </si>
  <si>
    <t>Fort St. John</t>
  </si>
  <si>
    <t>Fort Nelson</t>
  </si>
  <si>
    <t>N</t>
  </si>
  <si>
    <t xml:space="preserve"> Voyager/ExLibris</t>
  </si>
  <si>
    <t>Book vendors</t>
  </si>
  <si>
    <t>Royal Roads university</t>
  </si>
  <si>
    <t>bna</t>
  </si>
  <si>
    <t>z39.50, amicus</t>
  </si>
  <si>
    <t>openILL</t>
  </si>
  <si>
    <t>UBCV</t>
  </si>
  <si>
    <t>UBCO</t>
  </si>
  <si>
    <t>Nintendo DS (3, game devices)</t>
  </si>
  <si>
    <t>3g. 2009 includes clinical/sessionals FTE; 2008 report included professorial category only. 5c. 2008 count has been revised: new base count for 2009.  5e. Included in monos volumes. 5g. New counting methodology: titles, not subscriptions; print + e-journals, de-duped.  5h. Excludes digital pages/images 1.6 M.  6b. Excludes VISTA online courses (3515 participants). 6c. 2008 report was in error (typo). 6f. Gate count excludes IKBLC south.  7. Includes benefits, includes UBCO.</t>
  </si>
  <si>
    <t>Prince George</t>
  </si>
  <si>
    <t xml:space="preserve">LC </t>
  </si>
  <si>
    <t>Arien/Outlook/e-mail</t>
  </si>
  <si>
    <t>Burnaby</t>
  </si>
  <si>
    <t>Vancouver</t>
  </si>
  <si>
    <t>Surrey</t>
  </si>
  <si>
    <t>Innovative Interfaces, Inc. (III)</t>
  </si>
  <si>
    <t>Blackwell's North America</t>
  </si>
  <si>
    <t>OCLC and AG Canada</t>
  </si>
  <si>
    <t>III Java Millennium</t>
  </si>
  <si>
    <t>Kamloops</t>
  </si>
  <si>
    <t>Williams Lake</t>
  </si>
  <si>
    <t>Digital projectors, digital cameras, video cameras, tripods, camera lights, web cams, graphic tablets, GPS units, microphones, external storage devices, digital audio recorders, headphones, gaming equipment, gaming consoles (Sony Playstation 2, Nintendo Wii, Xbox 360)</t>
  </si>
  <si>
    <t>Sirsi/Unicorn</t>
  </si>
  <si>
    <t>Blackwell North America</t>
  </si>
  <si>
    <t>Open ILL</t>
  </si>
  <si>
    <t>PAGE 26</t>
  </si>
  <si>
    <t>PAGE 27</t>
  </si>
  <si>
    <t>PAGE 28 to 45</t>
  </si>
  <si>
    <t>PAGE 1 to 4</t>
  </si>
  <si>
    <t>e)  Collection Expenditures as % of Library Expenditures:  7(j)/7(l)</t>
  </si>
  <si>
    <t>Wireless Internet with Innovative's AirPac product allows any wireless device with browser capability to access the OPAC</t>
  </si>
  <si>
    <t>Gohar Ashoughian</t>
  </si>
</sst>
</file>

<file path=xl/styles.xml><?xml version="1.0" encoding="utf-8"?>
<styleSheet xmlns="http://schemas.openxmlformats.org/spreadsheetml/2006/main">
  <numFmts count="7">
    <numFmt numFmtId="167" formatCode="&quot;$&quot;#,##0.00_);[Red]\(&quot;$&quot;#,##0.00\)"/>
    <numFmt numFmtId="169" formatCode="_(* #,##0_);_(* \(#,##0\);_(* &quot;-&quot;_);_(@_)"/>
    <numFmt numFmtId="171" formatCode="_(* #,##0.00_);_(* \(#,##0.00\);_(* &quot;-&quot;??_);_(@_)"/>
    <numFmt numFmtId="173" formatCode="_(* #,##0_);_(* \(#,##0\);_(* &quot;-&quot;??_);_(@_)"/>
    <numFmt numFmtId="182" formatCode="0.0%"/>
    <numFmt numFmtId="186" formatCode="0.0000"/>
    <numFmt numFmtId="188" formatCode="&quot;$&quot;#,##0.00"/>
  </numFmts>
  <fonts count="21">
    <font>
      <sz val="10"/>
      <name val="Arial"/>
    </font>
    <font>
      <sz val="10"/>
      <name val="Arial"/>
    </font>
    <font>
      <sz val="10"/>
      <name val="Arial"/>
    </font>
    <font>
      <sz val="10"/>
      <name val="Arial"/>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8"/>
      <color indexed="9"/>
      <name val="Arial"/>
      <family val="2"/>
    </font>
    <font>
      <b/>
      <sz val="12"/>
      <color indexed="9"/>
      <name val="Arial"/>
      <family val="2"/>
    </font>
    <font>
      <sz val="15"/>
      <name val="Arial"/>
      <family val="2"/>
    </font>
    <font>
      <sz val="15"/>
      <color indexed="9"/>
      <name val="Arial"/>
      <family val="2"/>
    </font>
    <font>
      <b/>
      <sz val="12"/>
      <name val="Arial"/>
      <family val="2"/>
    </font>
    <font>
      <sz val="8"/>
      <color indexed="81"/>
      <name val="Tahoma"/>
    </font>
    <font>
      <b/>
      <sz val="8"/>
      <color indexed="81"/>
      <name val="Tahoma"/>
    </font>
    <font>
      <b/>
      <sz val="6"/>
      <name val="Arial"/>
      <family val="2"/>
    </font>
    <font>
      <sz val="10"/>
      <color indexed="81"/>
      <name val="Tahoma"/>
    </font>
    <font>
      <b/>
      <sz val="10"/>
      <color indexed="81"/>
      <name val="Tahoma"/>
    </font>
    <font>
      <sz val="10"/>
      <color indexed="8"/>
      <name val="Arial"/>
    </font>
  </fonts>
  <fills count="11">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71" fontId="2" fillId="0" borderId="0" applyFont="0" applyFill="0" applyBorder="0" applyAlignment="0" applyProtection="0"/>
    <xf numFmtId="9" fontId="2" fillId="0" borderId="0" applyFont="0" applyFill="0" applyBorder="0" applyAlignment="0" applyProtection="0"/>
  </cellStyleXfs>
  <cellXfs count="214">
    <xf numFmtId="0" fontId="0" fillId="0" borderId="0" xfId="0"/>
    <xf numFmtId="0" fontId="0" fillId="0" borderId="1" xfId="0" applyBorder="1"/>
    <xf numFmtId="0" fontId="0" fillId="0" borderId="1" xfId="0" applyBorder="1" applyAlignment="1">
      <alignment wrapText="1"/>
    </xf>
    <xf numFmtId="2" fontId="0" fillId="0" borderId="1" xfId="0" applyNumberFormat="1" applyBorder="1" applyAlignment="1">
      <alignment horizontal="center"/>
    </xf>
    <xf numFmtId="2" fontId="0" fillId="0" borderId="1" xfId="0" applyNumberFormat="1" applyBorder="1" applyAlignment="1">
      <alignment horizontal="right"/>
    </xf>
    <xf numFmtId="0" fontId="0" fillId="2" borderId="1" xfId="0" applyFill="1" applyBorder="1"/>
    <xf numFmtId="0" fontId="0" fillId="0" borderId="1" xfId="0" applyFill="1" applyBorder="1" applyAlignment="1">
      <alignment wrapText="1"/>
    </xf>
    <xf numFmtId="0" fontId="0" fillId="2" borderId="1" xfId="0" applyFill="1" applyBorder="1" applyAlignment="1">
      <alignment horizontal="left"/>
    </xf>
    <xf numFmtId="0" fontId="0" fillId="3" borderId="1" xfId="0" applyFill="1" applyBorder="1" applyAlignment="1">
      <alignment wrapText="1"/>
    </xf>
    <xf numFmtId="0" fontId="0" fillId="3" borderId="1" xfId="0" applyFill="1" applyBorder="1"/>
    <xf numFmtId="0" fontId="0" fillId="0" borderId="1" xfId="0" applyFill="1" applyBorder="1"/>
    <xf numFmtId="0" fontId="4" fillId="0" borderId="1" xfId="0" applyFont="1" applyFill="1" applyBorder="1"/>
    <xf numFmtId="0" fontId="5" fillId="0" borderId="1" xfId="0" applyFont="1" applyFill="1" applyBorder="1"/>
    <xf numFmtId="0" fontId="7" fillId="0" borderId="1" xfId="0" applyFont="1" applyBorder="1"/>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0" fillId="2" borderId="1" xfId="0" applyFill="1" applyBorder="1" applyAlignment="1"/>
    <xf numFmtId="0" fontId="8" fillId="2" borderId="1" xfId="0" applyFont="1" applyFill="1" applyBorder="1" applyAlignment="1">
      <alignment horizontal="center"/>
    </xf>
    <xf numFmtId="0" fontId="7" fillId="0" borderId="1" xfId="0" applyFont="1" applyFill="1" applyBorder="1"/>
    <xf numFmtId="2" fontId="0" fillId="0" borderId="1" xfId="0" applyNumberFormat="1" applyFill="1" applyBorder="1" applyAlignment="1">
      <alignment horizontal="center" textRotation="90"/>
    </xf>
    <xf numFmtId="182" fontId="0" fillId="0" borderId="1" xfId="0" applyNumberFormat="1" applyFill="1" applyBorder="1" applyAlignment="1">
      <alignment horizontal="center" textRotation="90"/>
    </xf>
    <xf numFmtId="173" fontId="0" fillId="0" borderId="1" xfId="0" applyNumberFormat="1" applyFill="1" applyBorder="1" applyAlignment="1">
      <alignment horizontal="center" textRotation="90"/>
    </xf>
    <xf numFmtId="2" fontId="0" fillId="0" borderId="1" xfId="0" applyNumberFormat="1" applyFill="1" applyBorder="1" applyAlignment="1">
      <alignment horizontal="right" textRotation="90"/>
    </xf>
    <xf numFmtId="0" fontId="7" fillId="0" borderId="1" xfId="0" applyFont="1" applyFill="1" applyBorder="1" applyAlignment="1">
      <alignment wrapText="1"/>
    </xf>
    <xf numFmtId="2" fontId="6" fillId="0" borderId="1" xfId="0" applyNumberFormat="1" applyFont="1" applyFill="1" applyBorder="1" applyAlignment="1">
      <alignment horizontal="center" textRotation="90"/>
    </xf>
    <xf numFmtId="173" fontId="6" fillId="0" borderId="1" xfId="0" applyNumberFormat="1" applyFont="1" applyFill="1" applyBorder="1" applyAlignment="1">
      <alignment horizontal="center" textRotation="90"/>
    </xf>
    <xf numFmtId="0" fontId="9" fillId="0" borderId="1" xfId="0" applyFont="1" applyFill="1" applyBorder="1"/>
    <xf numFmtId="0" fontId="6" fillId="0" borderId="0" xfId="0" applyFont="1"/>
    <xf numFmtId="0" fontId="10" fillId="4" borderId="1" xfId="0" applyFont="1" applyFill="1" applyBorder="1" applyAlignment="1">
      <alignment horizontal="center"/>
    </xf>
    <xf numFmtId="2" fontId="6" fillId="0" borderId="1" xfId="0" applyNumberFormat="1" applyFont="1" applyFill="1" applyBorder="1" applyAlignment="1">
      <alignment horizontal="right" textRotation="90"/>
    </xf>
    <xf numFmtId="0" fontId="5" fillId="2" borderId="1" xfId="0" applyFont="1" applyFill="1" applyBorder="1"/>
    <xf numFmtId="0" fontId="7" fillId="2" borderId="1" xfId="0" applyFont="1" applyFill="1" applyBorder="1"/>
    <xf numFmtId="0" fontId="7" fillId="2" borderId="1" xfId="0" applyFont="1" applyFill="1" applyBorder="1" applyAlignment="1">
      <alignment horizontal="center"/>
    </xf>
    <xf numFmtId="0" fontId="0" fillId="5" borderId="1" xfId="0" applyFill="1" applyBorder="1" applyAlignment="1">
      <alignment horizontal="left"/>
    </xf>
    <xf numFmtId="171" fontId="8" fillId="4" borderId="1" xfId="1" applyFont="1" applyFill="1" applyBorder="1" applyAlignment="1">
      <alignment horizontal="center"/>
    </xf>
    <xf numFmtId="171" fontId="0" fillId="0" borderId="1" xfId="1" applyFont="1" applyBorder="1"/>
    <xf numFmtId="171" fontId="0" fillId="0" borderId="1" xfId="1" applyFont="1" applyFill="1" applyBorder="1"/>
    <xf numFmtId="171" fontId="8" fillId="4" borderId="1" xfId="1" applyFont="1" applyFill="1" applyBorder="1" applyAlignment="1" applyProtection="1">
      <alignment horizontal="center"/>
      <protection locked="0"/>
    </xf>
    <xf numFmtId="171" fontId="8" fillId="4" borderId="1" xfId="1" applyFont="1" applyFill="1" applyBorder="1" applyAlignment="1" applyProtection="1">
      <alignment horizontal="center"/>
    </xf>
    <xf numFmtId="171" fontId="5" fillId="0" borderId="1" xfId="1" applyFont="1" applyFill="1" applyBorder="1"/>
    <xf numFmtId="171" fontId="7" fillId="2" borderId="1" xfId="1" applyFont="1" applyFill="1" applyBorder="1" applyAlignment="1">
      <alignment horizontal="center"/>
    </xf>
    <xf numFmtId="171" fontId="8" fillId="2" borderId="1" xfId="1" applyFont="1" applyFill="1" applyBorder="1" applyAlignment="1">
      <alignment horizontal="center"/>
    </xf>
    <xf numFmtId="171" fontId="0" fillId="2" borderId="1" xfId="1" applyFont="1" applyFill="1" applyBorder="1"/>
    <xf numFmtId="171" fontId="4" fillId="0" borderId="1" xfId="1" applyFont="1" applyFill="1" applyBorder="1"/>
    <xf numFmtId="171" fontId="7" fillId="0" borderId="1" xfId="1" applyFont="1" applyFill="1" applyBorder="1"/>
    <xf numFmtId="0" fontId="0" fillId="0" borderId="1" xfId="0" applyFill="1" applyBorder="1" applyAlignment="1">
      <alignment horizontal="center"/>
    </xf>
    <xf numFmtId="0" fontId="5" fillId="0" borderId="1" xfId="0" applyFont="1" applyFill="1" applyBorder="1" applyAlignment="1">
      <alignment horizontal="center"/>
    </xf>
    <xf numFmtId="9" fontId="6" fillId="0" borderId="1" xfId="2" applyFont="1" applyFill="1" applyBorder="1" applyAlignment="1">
      <alignment horizontal="center" textRotation="90"/>
    </xf>
    <xf numFmtId="2" fontId="6" fillId="0" borderId="1" xfId="0" applyNumberFormat="1" applyFont="1" applyFill="1" applyBorder="1" applyAlignment="1">
      <alignment horizontal="center"/>
    </xf>
    <xf numFmtId="0" fontId="6" fillId="0" borderId="1" xfId="0" applyFont="1" applyBorder="1"/>
    <xf numFmtId="0" fontId="6" fillId="0" borderId="1" xfId="0" applyFont="1" applyBorder="1" applyAlignment="1">
      <alignment wrapText="1"/>
    </xf>
    <xf numFmtId="0" fontId="0" fillId="0" borderId="0" xfId="0" applyAlignment="1">
      <alignment horizontal="centerContinuous"/>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2" fillId="0" borderId="0" xfId="0" applyFont="1"/>
    <xf numFmtId="0" fontId="12" fillId="0" borderId="0" xfId="0" applyFont="1" applyAlignment="1">
      <alignment horizontal="center"/>
    </xf>
    <xf numFmtId="0" fontId="7" fillId="0" borderId="1" xfId="0" applyFont="1" applyFill="1" applyBorder="1" applyAlignment="1">
      <alignment horizontal="center"/>
    </xf>
    <xf numFmtId="0" fontId="3" fillId="0" borderId="1" xfId="0" applyFont="1" applyFill="1" applyBorder="1"/>
    <xf numFmtId="0" fontId="0" fillId="2" borderId="13" xfId="0" applyFill="1" applyBorder="1" applyAlignment="1">
      <alignment horizontal="left" wrapText="1"/>
    </xf>
    <xf numFmtId="0" fontId="7" fillId="6" borderId="1" xfId="0" applyFont="1" applyFill="1" applyBorder="1"/>
    <xf numFmtId="0" fontId="9" fillId="7" borderId="1" xfId="0" applyFont="1" applyFill="1" applyBorder="1" applyAlignment="1">
      <alignment horizontal="left"/>
    </xf>
    <xf numFmtId="0" fontId="7" fillId="7" borderId="1" xfId="0" applyFont="1" applyFill="1" applyBorder="1" applyAlignment="1">
      <alignment horizontal="left"/>
    </xf>
    <xf numFmtId="0" fontId="0" fillId="7" borderId="1" xfId="0" applyFill="1" applyBorder="1" applyAlignment="1">
      <alignment horizontal="left" wrapText="1"/>
    </xf>
    <xf numFmtId="0" fontId="0" fillId="7" borderId="1" xfId="0" applyFill="1" applyBorder="1" applyAlignment="1">
      <alignment horizontal="left"/>
    </xf>
    <xf numFmtId="0" fontId="14" fillId="7" borderId="1" xfId="0" applyFont="1" applyFill="1" applyBorder="1" applyAlignment="1">
      <alignment horizontal="left"/>
    </xf>
    <xf numFmtId="0" fontId="14" fillId="7" borderId="1" xfId="0" applyFont="1" applyFill="1" applyBorder="1" applyAlignment="1">
      <alignment horizontal="center"/>
    </xf>
    <xf numFmtId="0" fontId="0" fillId="7" borderId="1" xfId="0" applyFill="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8" fillId="2" borderId="1" xfId="0" applyFont="1" applyFill="1" applyBorder="1" applyAlignment="1">
      <alignment horizontal="center" vertical="top"/>
    </xf>
    <xf numFmtId="0" fontId="0" fillId="0" borderId="1" xfId="0" applyNumberFormat="1" applyBorder="1" applyAlignment="1">
      <alignment wrapText="1"/>
    </xf>
    <xf numFmtId="0" fontId="7" fillId="2" borderId="14" xfId="0" applyFont="1" applyFill="1" applyBorder="1" applyAlignment="1">
      <alignment horizontal="center"/>
    </xf>
    <xf numFmtId="0" fontId="7" fillId="2" borderId="15" xfId="0" applyFont="1" applyFill="1" applyBorder="1" applyAlignment="1">
      <alignment horizontal="center"/>
    </xf>
    <xf numFmtId="171" fontId="8" fillId="4" borderId="16" xfId="1" applyFont="1" applyFill="1" applyBorder="1" applyAlignment="1">
      <alignment horizontal="center"/>
    </xf>
    <xf numFmtId="0" fontId="8" fillId="4" borderId="16" xfId="0" applyFont="1" applyFill="1" applyBorder="1" applyAlignment="1">
      <alignment horizontal="center"/>
    </xf>
    <xf numFmtId="0" fontId="7" fillId="4" borderId="1" xfId="0" applyFont="1" applyFill="1" applyBorder="1" applyAlignment="1">
      <alignment horizontal="center"/>
    </xf>
    <xf numFmtId="0" fontId="0" fillId="2" borderId="15" xfId="0" applyFill="1" applyBorder="1" applyAlignment="1">
      <alignment wrapText="1"/>
    </xf>
    <xf numFmtId="0" fontId="0" fillId="2" borderId="1" xfId="0" applyFill="1" applyBorder="1" applyAlignment="1">
      <alignment wrapText="1"/>
    </xf>
    <xf numFmtId="171" fontId="0" fillId="2" borderId="1" xfId="1" applyFont="1" applyFill="1" applyBorder="1" applyAlignment="1">
      <alignment wrapText="1"/>
    </xf>
    <xf numFmtId="0" fontId="3" fillId="2" borderId="1" xfId="0" applyFont="1" applyFill="1" applyBorder="1"/>
    <xf numFmtId="171" fontId="0" fillId="2" borderId="1" xfId="1" applyFont="1" applyFill="1" applyBorder="1" applyAlignment="1">
      <alignment horizontal="left" wrapText="1"/>
    </xf>
    <xf numFmtId="0" fontId="5" fillId="2" borderId="1" xfId="0" applyFont="1" applyFill="1" applyBorder="1" applyAlignment="1">
      <alignment horizontal="center" wrapText="1"/>
    </xf>
    <xf numFmtId="0" fontId="5" fillId="2" borderId="1" xfId="0" applyFont="1" applyFill="1" applyBorder="1" applyAlignment="1">
      <alignment horizontal="left" wrapText="1"/>
    </xf>
    <xf numFmtId="10" fontId="6" fillId="0" borderId="1" xfId="2" applyNumberFormat="1" applyFont="1" applyFill="1" applyBorder="1" applyAlignment="1">
      <alignment horizontal="center"/>
    </xf>
    <xf numFmtId="0" fontId="0" fillId="0" borderId="0" xfId="0" applyBorder="1" applyAlignment="1">
      <alignment wrapText="1"/>
    </xf>
    <xf numFmtId="0" fontId="0" fillId="0" borderId="0" xfId="0" applyNumberFormat="1" applyBorder="1" applyAlignment="1">
      <alignment wrapText="1"/>
    </xf>
    <xf numFmtId="0" fontId="0" fillId="8" borderId="1" xfId="0" applyFill="1" applyBorder="1" applyAlignment="1">
      <alignment horizontal="center" wrapText="1"/>
    </xf>
    <xf numFmtId="171" fontId="0" fillId="8" borderId="1" xfId="1" applyFont="1" applyFill="1" applyBorder="1" applyAlignment="1">
      <alignment horizontal="center" wrapText="1"/>
    </xf>
    <xf numFmtId="0" fontId="3" fillId="8" borderId="1" xfId="0" applyFont="1" applyFill="1" applyBorder="1" applyAlignment="1">
      <alignment horizontal="center" wrapText="1"/>
    </xf>
    <xf numFmtId="171" fontId="0" fillId="8" borderId="1" xfId="1" applyFont="1" applyFill="1" applyBorder="1" applyAlignment="1" applyProtection="1">
      <alignment horizontal="center" wrapText="1"/>
      <protection locked="0"/>
    </xf>
    <xf numFmtId="171" fontId="0" fillId="8" borderId="1" xfId="1" applyFont="1" applyFill="1" applyBorder="1" applyAlignment="1" applyProtection="1">
      <alignment horizontal="center" wrapText="1"/>
    </xf>
    <xf numFmtId="0" fontId="7" fillId="8" borderId="1" xfId="0" applyFont="1" applyFill="1" applyBorder="1" applyAlignment="1">
      <alignment horizontal="center" wrapText="1"/>
    </xf>
    <xf numFmtId="0" fontId="0" fillId="8" borderId="1" xfId="0" applyFill="1" applyBorder="1" applyAlignment="1">
      <alignment wrapText="1"/>
    </xf>
    <xf numFmtId="171" fontId="7" fillId="8" borderId="1" xfId="1" applyFont="1" applyFill="1" applyBorder="1" applyAlignment="1">
      <alignment horizontal="center" wrapText="1"/>
    </xf>
    <xf numFmtId="171" fontId="7" fillId="8" borderId="1" xfId="1" applyFont="1" applyFill="1" applyBorder="1" applyAlignment="1" applyProtection="1">
      <alignment horizontal="center" wrapText="1"/>
    </xf>
    <xf numFmtId="0" fontId="0" fillId="8" borderId="15" xfId="0" applyFill="1" applyBorder="1" applyAlignment="1">
      <alignment horizontal="center" wrapText="1"/>
    </xf>
    <xf numFmtId="0" fontId="0" fillId="8" borderId="1" xfId="0" applyFill="1" applyBorder="1" applyAlignment="1">
      <alignment horizontal="center"/>
    </xf>
    <xf numFmtId="173" fontId="0" fillId="0" borderId="1" xfId="1" applyNumberFormat="1" applyFont="1" applyFill="1" applyBorder="1"/>
    <xf numFmtId="2" fontId="0" fillId="0" borderId="1" xfId="0" applyNumberFormat="1" applyFill="1" applyBorder="1"/>
    <xf numFmtId="173" fontId="0" fillId="0" borderId="1" xfId="1" applyNumberFormat="1" applyFont="1" applyFill="1" applyBorder="1" applyAlignment="1" applyProtection="1">
      <alignment horizontal="left" indent="1"/>
    </xf>
    <xf numFmtId="173" fontId="0" fillId="0" borderId="1" xfId="1" applyNumberFormat="1" applyFont="1" applyFill="1" applyBorder="1" applyAlignment="1">
      <alignment horizontal="left" indent="1"/>
    </xf>
    <xf numFmtId="171" fontId="0" fillId="0" borderId="1" xfId="1" applyFont="1" applyFill="1" applyBorder="1" applyAlignment="1">
      <alignment wrapText="1"/>
    </xf>
    <xf numFmtId="0" fontId="0" fillId="0" borderId="1" xfId="0" applyFill="1" applyBorder="1" applyAlignment="1">
      <alignment horizontal="left"/>
    </xf>
    <xf numFmtId="0" fontId="0" fillId="0" borderId="1" xfId="0" applyFill="1" applyBorder="1" applyAlignment="1">
      <alignment horizontal="right"/>
    </xf>
    <xf numFmtId="173" fontId="0" fillId="0" borderId="0" xfId="1" applyNumberFormat="1" applyFont="1" applyFill="1"/>
    <xf numFmtId="0" fontId="5" fillId="2" borderId="13" xfId="0" applyFont="1" applyFill="1" applyBorder="1" applyAlignment="1">
      <alignment horizontal="left" wrapText="1"/>
    </xf>
    <xf numFmtId="0" fontId="0" fillId="2" borderId="13" xfId="0" applyFill="1" applyBorder="1" applyAlignment="1">
      <alignment horizontal="center" wrapText="1"/>
    </xf>
    <xf numFmtId="0" fontId="0" fillId="0" borderId="1" xfId="0" applyNumberFormat="1" applyFill="1" applyBorder="1" applyAlignment="1">
      <alignment wrapText="1"/>
    </xf>
    <xf numFmtId="186" fontId="0" fillId="0" borderId="1" xfId="0" applyNumberFormat="1" applyBorder="1" applyAlignment="1">
      <alignment horizontal="center"/>
    </xf>
    <xf numFmtId="0" fontId="3" fillId="0" borderId="1" xfId="0" applyFont="1" applyBorder="1" applyAlignment="1">
      <alignment wrapText="1"/>
    </xf>
    <xf numFmtId="1" fontId="0" fillId="0" borderId="1" xfId="0" applyNumberFormat="1" applyFill="1" applyBorder="1"/>
    <xf numFmtId="1" fontId="0" fillId="0" borderId="15" xfId="1" applyNumberFormat="1" applyFont="1" applyFill="1" applyBorder="1"/>
    <xf numFmtId="1" fontId="0" fillId="0" borderId="1" xfId="1" applyNumberFormat="1" applyFont="1" applyFill="1" applyBorder="1" applyAlignment="1">
      <alignment horizontal="right"/>
    </xf>
    <xf numFmtId="1" fontId="0" fillId="0" borderId="1" xfId="1" applyNumberFormat="1" applyFont="1" applyFill="1" applyBorder="1"/>
    <xf numFmtId="1" fontId="0" fillId="0" borderId="1" xfId="0" applyNumberFormat="1" applyFill="1" applyBorder="1" applyAlignment="1">
      <alignment horizontal="right"/>
    </xf>
    <xf numFmtId="37" fontId="0" fillId="0" borderId="1" xfId="1" applyNumberFormat="1" applyFont="1" applyFill="1" applyBorder="1"/>
    <xf numFmtId="49" fontId="0" fillId="0" borderId="1" xfId="1" applyNumberFormat="1" applyFont="1" applyFill="1" applyBorder="1"/>
    <xf numFmtId="49" fontId="0" fillId="0" borderId="1" xfId="0" applyNumberFormat="1" applyFill="1" applyBorder="1"/>
    <xf numFmtId="49" fontId="0" fillId="0" borderId="1" xfId="0" applyNumberFormat="1" applyFill="1" applyBorder="1" applyAlignment="1">
      <alignment horizontal="left"/>
    </xf>
    <xf numFmtId="49" fontId="8" fillId="4" borderId="1" xfId="0" applyNumberFormat="1" applyFont="1" applyFill="1" applyBorder="1" applyAlignment="1">
      <alignment horizontal="center"/>
    </xf>
    <xf numFmtId="2" fontId="0" fillId="0" borderId="1" xfId="1" applyNumberFormat="1" applyFont="1" applyFill="1" applyBorder="1"/>
    <xf numFmtId="169" fontId="0" fillId="0" borderId="1" xfId="1" applyNumberFormat="1" applyFont="1" applyFill="1" applyBorder="1"/>
    <xf numFmtId="171" fontId="0" fillId="0" borderId="1" xfId="1" applyNumberFormat="1" applyFont="1" applyFill="1" applyBorder="1"/>
    <xf numFmtId="3" fontId="0" fillId="0" borderId="1" xfId="1" applyNumberFormat="1" applyFont="1" applyFill="1" applyBorder="1"/>
    <xf numFmtId="3" fontId="0" fillId="0" borderId="1" xfId="0" applyNumberFormat="1" applyFill="1" applyBorder="1"/>
    <xf numFmtId="0" fontId="0" fillId="0" borderId="1" xfId="1" applyNumberFormat="1" applyFont="1" applyFill="1" applyBorder="1"/>
    <xf numFmtId="39" fontId="0" fillId="0" borderId="1" xfId="1" applyNumberFormat="1" applyFont="1" applyFill="1" applyBorder="1"/>
    <xf numFmtId="0" fontId="0" fillId="0" borderId="0" xfId="0" applyFill="1" applyBorder="1"/>
    <xf numFmtId="0" fontId="0" fillId="0" borderId="15" xfId="0" applyFill="1" applyBorder="1" applyAlignment="1">
      <alignment horizontal="right"/>
    </xf>
    <xf numFmtId="0" fontId="0" fillId="2" borderId="1" xfId="0" applyFill="1" applyBorder="1" applyAlignment="1">
      <alignment horizontal="center"/>
    </xf>
    <xf numFmtId="0" fontId="0" fillId="0" borderId="1" xfId="0" applyBorder="1" applyAlignment="1">
      <alignment horizontal="center"/>
    </xf>
    <xf numFmtId="0" fontId="7" fillId="0" borderId="1" xfId="0" applyFont="1" applyFill="1" applyBorder="1" applyAlignment="1">
      <alignment horizontal="center" wrapText="1"/>
    </xf>
    <xf numFmtId="1" fontId="0" fillId="0" borderId="1" xfId="1" applyNumberFormat="1" applyFont="1" applyBorder="1"/>
    <xf numFmtId="3" fontId="0" fillId="0" borderId="1" xfId="1" applyNumberFormat="1" applyFont="1" applyBorder="1"/>
    <xf numFmtId="173" fontId="3" fillId="0" borderId="1" xfId="1" applyNumberFormat="1" applyFont="1" applyFill="1" applyBorder="1"/>
    <xf numFmtId="167" fontId="0" fillId="0" borderId="0" xfId="0" applyNumberFormat="1" applyFill="1"/>
    <xf numFmtId="1" fontId="0" fillId="0" borderId="15" xfId="1" applyNumberFormat="1" applyFont="1" applyFill="1" applyBorder="1" applyAlignment="1">
      <alignment horizontal="right"/>
    </xf>
    <xf numFmtId="49" fontId="3" fillId="0" borderId="1" xfId="0" applyNumberFormat="1" applyFont="1" applyFill="1" applyBorder="1"/>
    <xf numFmtId="173" fontId="0" fillId="0" borderId="1" xfId="1" applyNumberFormat="1" applyFont="1" applyFill="1" applyBorder="1" applyAlignment="1" applyProtection="1">
      <alignment horizontal="left" indent="3"/>
    </xf>
    <xf numFmtId="188" fontId="0" fillId="0" borderId="0" xfId="0" applyNumberFormat="1"/>
    <xf numFmtId="0" fontId="3" fillId="0" borderId="1" xfId="0" applyFont="1" applyBorder="1"/>
    <xf numFmtId="49" fontId="3" fillId="0" borderId="1" xfId="1" applyNumberFormat="1" applyFont="1" applyFill="1" applyBorder="1"/>
    <xf numFmtId="171" fontId="3" fillId="0" borderId="1" xfId="1" applyFont="1" applyFill="1" applyBorder="1" applyAlignment="1">
      <alignment wrapText="1"/>
    </xf>
    <xf numFmtId="171" fontId="3" fillId="0" borderId="1" xfId="1" applyFont="1" applyFill="1" applyBorder="1"/>
    <xf numFmtId="0" fontId="3" fillId="0" borderId="1" xfId="1" applyNumberFormat="1" applyFont="1" applyFill="1" applyBorder="1"/>
    <xf numFmtId="0" fontId="3" fillId="0" borderId="1" xfId="0" applyFont="1" applyFill="1" applyBorder="1" applyAlignment="1">
      <alignment horizontal="left"/>
    </xf>
    <xf numFmtId="0" fontId="0" fillId="0" borderId="13" xfId="0" applyBorder="1"/>
    <xf numFmtId="0" fontId="0" fillId="0" borderId="13" xfId="0" applyBorder="1" applyAlignment="1">
      <alignment wrapText="1"/>
    </xf>
    <xf numFmtId="0" fontId="6" fillId="0" borderId="13" xfId="0" applyFont="1" applyBorder="1"/>
    <xf numFmtId="0" fontId="0" fillId="0" borderId="0" xfId="0" applyBorder="1"/>
    <xf numFmtId="0" fontId="6" fillId="0" borderId="0" xfId="0" applyFont="1" applyBorder="1"/>
    <xf numFmtId="171" fontId="0" fillId="0" borderId="0" xfId="1" applyFont="1" applyBorder="1" applyAlignment="1">
      <alignment wrapText="1"/>
    </xf>
    <xf numFmtId="0" fontId="3" fillId="0" borderId="0" xfId="0" applyFont="1" applyBorder="1" applyAlignment="1">
      <alignment wrapText="1"/>
    </xf>
    <xf numFmtId="0" fontId="9" fillId="0" borderId="0" xfId="0" applyFont="1" applyFill="1" applyBorder="1"/>
    <xf numFmtId="0" fontId="6" fillId="0" borderId="0" xfId="0" applyFont="1" applyBorder="1" applyAlignment="1">
      <alignment wrapText="1"/>
    </xf>
    <xf numFmtId="0" fontId="7" fillId="0" borderId="1" xfId="0" applyFont="1" applyBorder="1" applyAlignment="1">
      <alignment horizontal="left"/>
    </xf>
    <xf numFmtId="0" fontId="7" fillId="0" borderId="1" xfId="0" applyFont="1" applyFill="1" applyBorder="1" applyAlignment="1">
      <alignment horizontal="left"/>
    </xf>
    <xf numFmtId="0" fontId="0" fillId="9" borderId="1" xfId="0" applyFill="1" applyBorder="1" applyAlignment="1">
      <alignment horizontal="center" wrapText="1"/>
    </xf>
    <xf numFmtId="0" fontId="7" fillId="9" borderId="1" xfId="0" applyFont="1" applyFill="1" applyBorder="1" applyAlignment="1">
      <alignment horizontal="center" wrapText="1"/>
    </xf>
    <xf numFmtId="3" fontId="3" fillId="0" borderId="0" xfId="0" applyNumberFormat="1" applyFont="1" applyFill="1"/>
    <xf numFmtId="173" fontId="3" fillId="0" borderId="0" xfId="1" applyNumberFormat="1" applyFont="1" applyFill="1" applyAlignment="1">
      <alignment horizontal="right" indent="1"/>
    </xf>
    <xf numFmtId="171" fontId="0" fillId="0" borderId="1" xfId="1" applyFont="1" applyFill="1" applyBorder="1" applyAlignment="1">
      <alignment horizontal="left" wrapText="1"/>
    </xf>
    <xf numFmtId="0" fontId="7" fillId="0" borderId="14" xfId="0" applyFont="1" applyFill="1" applyBorder="1" applyAlignment="1">
      <alignment horizontal="left"/>
    </xf>
    <xf numFmtId="0" fontId="6" fillId="0" borderId="15" xfId="0" applyFont="1" applyBorder="1"/>
    <xf numFmtId="0" fontId="9" fillId="10" borderId="1" xfId="0" applyFont="1" applyFill="1" applyBorder="1"/>
    <xf numFmtId="2" fontId="6" fillId="10" borderId="1" xfId="0" applyNumberFormat="1" applyFont="1" applyFill="1" applyBorder="1" applyAlignment="1">
      <alignment horizontal="center"/>
    </xf>
    <xf numFmtId="10" fontId="6" fillId="10" borderId="1" xfId="2" applyNumberFormat="1" applyFont="1" applyFill="1" applyBorder="1" applyAlignment="1">
      <alignment horizontal="center"/>
    </xf>
    <xf numFmtId="0" fontId="17" fillId="10" borderId="1" xfId="0" applyFont="1" applyFill="1" applyBorder="1"/>
    <xf numFmtId="0" fontId="6" fillId="0" borderId="0" xfId="0" applyFont="1" applyFill="1"/>
    <xf numFmtId="173" fontId="6" fillId="0" borderId="1" xfId="0" applyNumberFormat="1" applyFont="1" applyFill="1" applyBorder="1" applyAlignment="1">
      <alignment horizontal="center" textRotation="90"/>
    </xf>
    <xf numFmtId="2" fontId="6" fillId="0" borderId="1" xfId="0" applyNumberFormat="1" applyFont="1" applyFill="1" applyBorder="1" applyAlignment="1">
      <alignment horizontal="center" textRotation="90"/>
    </xf>
    <xf numFmtId="0" fontId="9" fillId="0" borderId="13" xfId="0" applyFont="1" applyFill="1" applyBorder="1" applyAlignment="1">
      <alignment horizontal="center"/>
    </xf>
    <xf numFmtId="0" fontId="9" fillId="0" borderId="16" xfId="0" applyFont="1" applyFill="1" applyBorder="1" applyAlignment="1">
      <alignment horizontal="center"/>
    </xf>
    <xf numFmtId="0" fontId="9" fillId="7" borderId="14" xfId="0" applyFont="1" applyFill="1" applyBorder="1" applyAlignment="1">
      <alignment horizontal="center"/>
    </xf>
    <xf numFmtId="0" fontId="9" fillId="7" borderId="8" xfId="0" applyFont="1" applyFill="1" applyBorder="1" applyAlignment="1">
      <alignment horizontal="center"/>
    </xf>
    <xf numFmtId="0" fontId="9" fillId="7" borderId="15" xfId="0" applyFont="1" applyFill="1" applyBorder="1" applyAlignment="1">
      <alignment horizontal="center"/>
    </xf>
    <xf numFmtId="9" fontId="6" fillId="0" borderId="13" xfId="2" applyFont="1" applyFill="1" applyBorder="1" applyAlignment="1">
      <alignment horizontal="center" textRotation="90" wrapText="1"/>
    </xf>
    <xf numFmtId="9" fontId="6" fillId="0" borderId="17" xfId="2" applyFont="1" applyFill="1" applyBorder="1" applyAlignment="1">
      <alignment horizontal="center" textRotation="90" wrapText="1"/>
    </xf>
    <xf numFmtId="9" fontId="6" fillId="0" borderId="16" xfId="2" applyFont="1" applyFill="1" applyBorder="1" applyAlignment="1">
      <alignment horizontal="center" textRotation="90" wrapText="1"/>
    </xf>
    <xf numFmtId="9" fontId="6" fillId="0" borderId="1" xfId="2" applyFont="1" applyFill="1" applyBorder="1" applyAlignment="1">
      <alignment horizontal="center" textRotation="90"/>
    </xf>
    <xf numFmtId="0" fontId="11" fillId="2" borderId="0" xfId="0" applyFont="1" applyFill="1" applyAlignment="1">
      <alignment horizontal="center" vertical="center"/>
    </xf>
    <xf numFmtId="0" fontId="12" fillId="0" borderId="0" xfId="0" applyFont="1" applyAlignment="1">
      <alignment wrapText="1"/>
    </xf>
    <xf numFmtId="0" fontId="12" fillId="0" borderId="0" xfId="0" applyFont="1" applyAlignment="1"/>
    <xf numFmtId="0" fontId="13" fillId="2" borderId="0" xfId="0" applyFont="1" applyFill="1" applyAlignment="1">
      <alignment horizontal="center"/>
    </xf>
    <xf numFmtId="0" fontId="7" fillId="10" borderId="14" xfId="0" applyFont="1" applyFill="1" applyBorder="1" applyAlignment="1">
      <alignment horizontal="center"/>
    </xf>
    <xf numFmtId="0" fontId="7" fillId="10" borderId="8" xfId="0" applyFont="1" applyFill="1"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173" fontId="6" fillId="0" borderId="1" xfId="0" applyNumberFormat="1" applyFont="1" applyFill="1" applyBorder="1" applyAlignment="1">
      <alignment horizontal="center" textRotation="90" wrapText="1"/>
    </xf>
    <xf numFmtId="173" fontId="6" fillId="0" borderId="13" xfId="0" applyNumberFormat="1" applyFont="1" applyFill="1" applyBorder="1" applyAlignment="1">
      <alignment horizontal="center" textRotation="90" wrapText="1"/>
    </xf>
    <xf numFmtId="2" fontId="6" fillId="0" borderId="1" xfId="0" applyNumberFormat="1" applyFont="1" applyFill="1" applyBorder="1" applyAlignment="1">
      <alignment horizontal="center" textRotation="90" wrapText="1"/>
    </xf>
    <xf numFmtId="2" fontId="6" fillId="0" borderId="13" xfId="0" applyNumberFormat="1" applyFont="1" applyFill="1" applyBorder="1" applyAlignment="1">
      <alignment horizontal="center" textRotation="90" wrapText="1"/>
    </xf>
    <xf numFmtId="0" fontId="7" fillId="10" borderId="15" xfId="0" applyFont="1" applyFill="1" applyBorder="1" applyAlignment="1">
      <alignment horizontal="center"/>
    </xf>
    <xf numFmtId="0" fontId="7" fillId="0" borderId="14" xfId="0" applyFont="1" applyFill="1" applyBorder="1" applyAlignment="1">
      <alignment horizontal="center"/>
    </xf>
    <xf numFmtId="0" fontId="7" fillId="0" borderId="8" xfId="0" applyFont="1" applyFill="1" applyBorder="1" applyAlignment="1">
      <alignment horizontal="center"/>
    </xf>
    <xf numFmtId="171" fontId="7" fillId="10" borderId="14" xfId="1" applyFont="1" applyFill="1" applyBorder="1" applyAlignment="1">
      <alignment horizontal="center"/>
    </xf>
    <xf numFmtId="171" fontId="7" fillId="10" borderId="8" xfId="1" applyFont="1" applyFill="1" applyBorder="1" applyAlignment="1">
      <alignment horizontal="center"/>
    </xf>
    <xf numFmtId="0" fontId="7" fillId="0" borderId="1" xfId="0" applyFont="1" applyFill="1" applyBorder="1" applyAlignment="1">
      <alignment horizontal="center"/>
    </xf>
    <xf numFmtId="0" fontId="7" fillId="0" borderId="0" xfId="0" applyFont="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7" fillId="6" borderId="8" xfId="0" applyFont="1" applyFill="1" applyBorder="1" applyAlignment="1">
      <alignment horizontal="center"/>
    </xf>
    <xf numFmtId="2" fontId="6" fillId="0" borderId="17" xfId="0" applyNumberFormat="1" applyFont="1" applyFill="1" applyBorder="1" applyAlignment="1">
      <alignment horizontal="center" textRotation="90" wrapText="1"/>
    </xf>
    <xf numFmtId="182" fontId="6" fillId="0" borderId="1" xfId="0" applyNumberFormat="1" applyFont="1" applyFill="1" applyBorder="1" applyAlignment="1">
      <alignment horizontal="center" textRotation="90" wrapText="1"/>
    </xf>
    <xf numFmtId="182" fontId="6" fillId="0" borderId="13" xfId="0" applyNumberFormat="1" applyFont="1" applyFill="1" applyBorder="1" applyAlignment="1">
      <alignment horizontal="center" textRotation="90"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chartsheet" Target="chartsheets/sheet13.xml"/><Relationship Id="rId18" Type="http://schemas.openxmlformats.org/officeDocument/2006/relationships/chartsheet" Target="chartsheets/sheet18.xml"/><Relationship Id="rId26" Type="http://schemas.openxmlformats.org/officeDocument/2006/relationships/sharedStrings" Target="sharedStrings.xml"/><Relationship Id="rId3" Type="http://schemas.openxmlformats.org/officeDocument/2006/relationships/chartsheet" Target="chartsheets/sheet3.xml"/><Relationship Id="rId21" Type="http://schemas.openxmlformats.org/officeDocument/2006/relationships/worksheet" Target="worksheets/sheet3.xml"/><Relationship Id="rId7" Type="http://schemas.openxmlformats.org/officeDocument/2006/relationships/chartsheet" Target="chartsheets/sheet7.xml"/><Relationship Id="rId12" Type="http://schemas.openxmlformats.org/officeDocument/2006/relationships/chartsheet" Target="chartsheets/sheet12.xml"/><Relationship Id="rId17" Type="http://schemas.openxmlformats.org/officeDocument/2006/relationships/chartsheet" Target="chartsheets/sheet17.xml"/><Relationship Id="rId25" Type="http://schemas.openxmlformats.org/officeDocument/2006/relationships/styles" Target="styles.xml"/><Relationship Id="rId2" Type="http://schemas.openxmlformats.org/officeDocument/2006/relationships/chartsheet" Target="chartsheets/sheet2.xml"/><Relationship Id="rId16" Type="http://schemas.openxmlformats.org/officeDocument/2006/relationships/chartsheet" Target="chartsheets/sheet16.xml"/><Relationship Id="rId20" Type="http://schemas.openxmlformats.org/officeDocument/2006/relationships/worksheet" Target="worksheets/sheet2.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theme" Target="theme/theme1.xml"/><Relationship Id="rId5" Type="http://schemas.openxmlformats.org/officeDocument/2006/relationships/chartsheet" Target="chartsheets/sheet5.xml"/><Relationship Id="rId15" Type="http://schemas.openxmlformats.org/officeDocument/2006/relationships/chartsheet" Target="chartsheets/sheet15.xml"/><Relationship Id="rId23" Type="http://schemas.openxmlformats.org/officeDocument/2006/relationships/worksheet" Target="worksheets/sheet5.xml"/><Relationship Id="rId10" Type="http://schemas.openxmlformats.org/officeDocument/2006/relationships/chartsheet" Target="chartsheets/sheet10.xml"/><Relationship Id="rId19" Type="http://schemas.openxmlformats.org/officeDocument/2006/relationships/worksheet" Target="worksheets/sheet1.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chartsheet" Target="chartsheets/sheet14.xml"/><Relationship Id="rId22" Type="http://schemas.openxmlformats.org/officeDocument/2006/relationships/worksheet" Target="worksheets/sheet4.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a) Volumes per FTE Student: 5(f)/3(f)</a:t>
            </a:r>
          </a:p>
        </c:rich>
      </c:tx>
      <c:layout>
        <c:manualLayout>
          <c:xMode val="edge"/>
          <c:yMode val="edge"/>
          <c:x val="0.34406215316315203"/>
          <c:y val="1.9575856443719411E-2"/>
        </c:manualLayout>
      </c:layout>
      <c:spPr>
        <a:noFill/>
        <a:ln w="25400">
          <a:noFill/>
        </a:ln>
      </c:spPr>
    </c:title>
    <c:plotArea>
      <c:layout>
        <c:manualLayout>
          <c:layoutTarget val="inner"/>
          <c:xMode val="edge"/>
          <c:yMode val="edge"/>
          <c:x val="6.7702552719200892E-2"/>
          <c:y val="0.12234910277324633"/>
          <c:w val="0.92119866814650386"/>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2008-2009'!$B$5:$B$30</c:f>
              <c:numCache>
                <c:formatCode>0.00</c:formatCode>
                <c:ptCount val="26"/>
                <c:pt idx="0">
                  <c:v>8.2462653584371974</c:v>
                </c:pt>
                <c:pt idx="1">
                  <c:v>11.021675246912217</c:v>
                </c:pt>
                <c:pt idx="2">
                  <c:v>28.977939850527964</c:v>
                </c:pt>
                <c:pt idx="3">
                  <c:v>52.887761469383328</c:v>
                </c:pt>
                <c:pt idx="4">
                  <c:v>26.758456868869043</c:v>
                </c:pt>
                <c:pt idx="5">
                  <c:v>26.325184322856032</c:v>
                </c:pt>
                <c:pt idx="6">
                  <c:v>137.12108943687892</c:v>
                </c:pt>
                <c:pt idx="7">
                  <c:v>12.312518562518562</c:v>
                </c:pt>
                <c:pt idx="8">
                  <c:v>21.347814456155369</c:v>
                </c:pt>
                <c:pt idx="9">
                  <c:v>15.330782504313902</c:v>
                </c:pt>
                <c:pt idx="10">
                  <c:v>16.20663068619892</c:v>
                </c:pt>
                <c:pt idx="11">
                  <c:v>32.711589597250146</c:v>
                </c:pt>
                <c:pt idx="12">
                  <c:v>0</c:v>
                </c:pt>
                <c:pt idx="13">
                  <c:v>18.548983107357191</c:v>
                </c:pt>
                <c:pt idx="14">
                  <c:v>47.321428571428569</c:v>
                </c:pt>
                <c:pt idx="15">
                  <c:v>23.481559234696309</c:v>
                </c:pt>
                <c:pt idx="16">
                  <c:v>35.216979643364368</c:v>
                </c:pt>
                <c:pt idx="17">
                  <c:v>195.45443411247092</c:v>
                </c:pt>
                <c:pt idx="18">
                  <c:v>32.048855913134787</c:v>
                </c:pt>
                <c:pt idx="19">
                  <c:v>158.69127182044889</c:v>
                </c:pt>
                <c:pt idx="20">
                  <c:v>284.967483853114</c:v>
                </c:pt>
                <c:pt idx="21">
                  <c:v>31.049560955384774</c:v>
                </c:pt>
                <c:pt idx="22">
                  <c:v>109.0271456170798</c:v>
                </c:pt>
                <c:pt idx="23">
                  <c:v>50.830174326465929</c:v>
                </c:pt>
                <c:pt idx="24">
                  <c:v>12.523529411764706</c:v>
                </c:pt>
                <c:pt idx="25">
                  <c:v>38.410258552274342</c:v>
                </c:pt>
              </c:numCache>
            </c:numRef>
          </c:val>
        </c:ser>
        <c:axId val="83898752"/>
        <c:axId val="83900288"/>
      </c:barChart>
      <c:catAx>
        <c:axId val="8389875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3900288"/>
        <c:crosses val="autoZero"/>
        <c:auto val="1"/>
        <c:lblAlgn val="ctr"/>
        <c:lblOffset val="100"/>
        <c:tickLblSkip val="1"/>
        <c:tickMarkSkip val="1"/>
      </c:catAx>
      <c:valAx>
        <c:axId val="8390028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389875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j) Direct Circulation per FTE Student: 6(d)/3(f)</a:t>
            </a:r>
          </a:p>
        </c:rich>
      </c:tx>
      <c:layout>
        <c:manualLayout>
          <c:xMode val="edge"/>
          <c:yMode val="edge"/>
          <c:x val="0.3074361820199778"/>
          <c:y val="1.9575856443719411E-2"/>
        </c:manualLayout>
      </c:layout>
      <c:spPr>
        <a:noFill/>
        <a:ln w="25400">
          <a:noFill/>
        </a:ln>
      </c:spPr>
    </c:title>
    <c:plotArea>
      <c:layout>
        <c:manualLayout>
          <c:layoutTarget val="inner"/>
          <c:xMode val="edge"/>
          <c:yMode val="edge"/>
          <c:x val="5.9933407325194227E-2"/>
          <c:y val="0.12234910277324633"/>
          <c:w val="0.928967813540510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2008-2009'!$K$5:$K$30</c:f>
              <c:numCache>
                <c:formatCode>0.00</c:formatCode>
                <c:ptCount val="26"/>
                <c:pt idx="0">
                  <c:v>3.7133230380457674</c:v>
                </c:pt>
                <c:pt idx="1">
                  <c:v>4.7162995205373521</c:v>
                </c:pt>
                <c:pt idx="2">
                  <c:v>13.986455348734697</c:v>
                </c:pt>
                <c:pt idx="3">
                  <c:v>7.45788002930085</c:v>
                </c:pt>
                <c:pt idx="4">
                  <c:v>7.3611050015396113</c:v>
                </c:pt>
                <c:pt idx="5">
                  <c:v>25.881284993624924</c:v>
                </c:pt>
                <c:pt idx="6">
                  <c:v>34.463010673536992</c:v>
                </c:pt>
                <c:pt idx="7">
                  <c:v>2.925081675081675</c:v>
                </c:pt>
                <c:pt idx="8">
                  <c:v>7.2023968755015781</c:v>
                </c:pt>
                <c:pt idx="9">
                  <c:v>9.9755420511666291</c:v>
                </c:pt>
                <c:pt idx="10">
                  <c:v>4.8946286301721926</c:v>
                </c:pt>
                <c:pt idx="11">
                  <c:v>6.8071859394253842</c:v>
                </c:pt>
                <c:pt idx="12">
                  <c:v>0</c:v>
                </c:pt>
                <c:pt idx="13">
                  <c:v>5.4063402978439656</c:v>
                </c:pt>
                <c:pt idx="14">
                  <c:v>6.7285714285714286</c:v>
                </c:pt>
                <c:pt idx="15">
                  <c:v>3.6862445727372486</c:v>
                </c:pt>
                <c:pt idx="16">
                  <c:v>5.8939561306611958</c:v>
                </c:pt>
                <c:pt idx="17">
                  <c:v>29.006717353004909</c:v>
                </c:pt>
                <c:pt idx="18">
                  <c:v>17.142032932162515</c:v>
                </c:pt>
                <c:pt idx="19">
                  <c:v>56.740648379052367</c:v>
                </c:pt>
                <c:pt idx="20">
                  <c:v>62.105074594412962</c:v>
                </c:pt>
                <c:pt idx="21">
                  <c:v>16.034975493462454</c:v>
                </c:pt>
                <c:pt idx="22">
                  <c:v>14.101967975375748</c:v>
                </c:pt>
                <c:pt idx="23">
                  <c:v>25.442091917591124</c:v>
                </c:pt>
                <c:pt idx="24">
                  <c:v>12.775686274509804</c:v>
                </c:pt>
                <c:pt idx="25">
                  <c:v>14.446764963869512</c:v>
                </c:pt>
              </c:numCache>
            </c:numRef>
          </c:val>
        </c:ser>
        <c:dLbls>
          <c:showVal val="1"/>
        </c:dLbls>
        <c:axId val="86560768"/>
        <c:axId val="86562304"/>
      </c:barChart>
      <c:catAx>
        <c:axId val="8656076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562304"/>
        <c:crosses val="autoZero"/>
        <c:auto val="1"/>
        <c:lblAlgn val="ctr"/>
        <c:lblOffset val="100"/>
        <c:tickLblSkip val="1"/>
        <c:tickMarkSkip val="1"/>
      </c:catAx>
      <c:valAx>
        <c:axId val="8656230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6076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k) Direct Circulation per Total Volumes: 6(d)/5(f)</a:t>
            </a:r>
          </a:p>
        </c:rich>
      </c:tx>
      <c:layout>
        <c:manualLayout>
          <c:xMode val="edge"/>
          <c:yMode val="edge"/>
          <c:x val="0.29744728079911209"/>
          <c:y val="1.9575856443719411E-2"/>
        </c:manualLayout>
      </c:layout>
      <c:spPr>
        <a:noFill/>
        <a:ln w="25400">
          <a:noFill/>
        </a:ln>
      </c:spPr>
    </c:title>
    <c:plotArea>
      <c:layout>
        <c:manualLayout>
          <c:layoutTarget val="inner"/>
          <c:xMode val="edge"/>
          <c:yMode val="edge"/>
          <c:x val="5.2164261931187568E-2"/>
          <c:y val="0.12234910277324633"/>
          <c:w val="0.9367369589345172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2008-2009'!$L$5:$L$30</c:f>
              <c:numCache>
                <c:formatCode>0.00</c:formatCode>
                <c:ptCount val="26"/>
                <c:pt idx="0">
                  <c:v>0.45030360734710861</c:v>
                </c:pt>
                <c:pt idx="1">
                  <c:v>0.42791131247118258</c:v>
                </c:pt>
                <c:pt idx="2">
                  <c:v>0.48265871973227498</c:v>
                </c:pt>
                <c:pt idx="3">
                  <c:v>0.14101334263538851</c:v>
                </c:pt>
                <c:pt idx="4">
                  <c:v>0.27509452572743714</c:v>
                </c:pt>
                <c:pt idx="5">
                  <c:v>0.98313784535040427</c:v>
                </c:pt>
                <c:pt idx="6">
                  <c:v>0.25133267840175222</c:v>
                </c:pt>
                <c:pt idx="7">
                  <c:v>0.23756972712196592</c:v>
                </c:pt>
                <c:pt idx="8">
                  <c:v>0.33738333684199973</c:v>
                </c:pt>
                <c:pt idx="9">
                  <c:v>0.65068707669420189</c:v>
                </c:pt>
                <c:pt idx="10">
                  <c:v>0.30201395496352679</c:v>
                </c:pt>
                <c:pt idx="11">
                  <c:v>0.20809706966969349</c:v>
                </c:pt>
                <c:pt idx="12">
                  <c:v>0</c:v>
                </c:pt>
                <c:pt idx="13">
                  <c:v>0.29146289403323772</c:v>
                </c:pt>
                <c:pt idx="14">
                  <c:v>0.14218867924528303</c:v>
                </c:pt>
                <c:pt idx="15">
                  <c:v>0.15698465914863355</c:v>
                </c:pt>
                <c:pt idx="16">
                  <c:v>0.16736120446296546</c:v>
                </c:pt>
                <c:pt idx="17">
                  <c:v>0.14840654541668513</c:v>
                </c:pt>
                <c:pt idx="18">
                  <c:v>0.53487191488595653</c:v>
                </c:pt>
                <c:pt idx="19">
                  <c:v>0.35755368098159507</c:v>
                </c:pt>
                <c:pt idx="20">
                  <c:v>0.21793740729530009</c:v>
                </c:pt>
                <c:pt idx="21">
                  <c:v>0.51643163381611645</c:v>
                </c:pt>
                <c:pt idx="22">
                  <c:v>0.12934364093969811</c:v>
                </c:pt>
                <c:pt idx="23">
                  <c:v>0.50053127408504872</c:v>
                </c:pt>
                <c:pt idx="24">
                  <c:v>1.0201346485047753</c:v>
                </c:pt>
                <c:pt idx="25">
                  <c:v>0.37611735792426976</c:v>
                </c:pt>
              </c:numCache>
            </c:numRef>
          </c:val>
        </c:ser>
        <c:axId val="86618496"/>
        <c:axId val="86620032"/>
      </c:barChart>
      <c:catAx>
        <c:axId val="86618496"/>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620032"/>
        <c:crosses val="autoZero"/>
        <c:auto val="1"/>
        <c:lblAlgn val="ctr"/>
        <c:lblOffset val="100"/>
        <c:tickLblSkip val="1"/>
        <c:tickMarkSkip val="1"/>
      </c:catAx>
      <c:valAx>
        <c:axId val="8662003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18496"/>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l) Total Library Expenditures per Circulation: 7(l)/6(d)</a:t>
            </a:r>
          </a:p>
        </c:rich>
      </c:tx>
      <c:layout>
        <c:manualLayout>
          <c:xMode val="edge"/>
          <c:yMode val="edge"/>
          <c:x val="0.27635960044395119"/>
          <c:y val="1.9575856443719411E-2"/>
        </c:manualLayout>
      </c:layout>
      <c:spPr>
        <a:noFill/>
        <a:ln w="25400">
          <a:noFill/>
        </a:ln>
      </c:spPr>
    </c:title>
    <c:plotArea>
      <c:layout>
        <c:manualLayout>
          <c:layoutTarget val="inner"/>
          <c:xMode val="edge"/>
          <c:yMode val="edge"/>
          <c:x val="6.7702552719200892E-2"/>
          <c:y val="0.12234910277324633"/>
          <c:w val="0.92119866814650386"/>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2008-2009'!$M$5:$M$30</c:f>
              <c:numCache>
                <c:formatCode>0.00</c:formatCode>
                <c:ptCount val="26"/>
                <c:pt idx="0">
                  <c:v>46.985209689841071</c:v>
                </c:pt>
                <c:pt idx="1">
                  <c:v>37.310030685624611</c:v>
                </c:pt>
                <c:pt idx="2">
                  <c:v>19.880614998925576</c:v>
                </c:pt>
                <c:pt idx="3">
                  <c:v>36.075739386663756</c:v>
                </c:pt>
                <c:pt idx="4">
                  <c:v>22.645692601888371</c:v>
                </c:pt>
                <c:pt idx="5">
                  <c:v>14.988032064428726</c:v>
                </c:pt>
                <c:pt idx="6">
                  <c:v>14.902046221538724</c:v>
                </c:pt>
                <c:pt idx="7">
                  <c:v>83.075897956593479</c:v>
                </c:pt>
                <c:pt idx="8">
                  <c:v>58.814860347645222</c:v>
                </c:pt>
                <c:pt idx="9">
                  <c:v>32.173625492614548</c:v>
                </c:pt>
                <c:pt idx="10">
                  <c:v>50.074735276100462</c:v>
                </c:pt>
                <c:pt idx="11">
                  <c:v>47.061385289634146</c:v>
                </c:pt>
                <c:pt idx="12">
                  <c:v>0</c:v>
                </c:pt>
                <c:pt idx="13">
                  <c:v>63.003674486728166</c:v>
                </c:pt>
                <c:pt idx="14">
                  <c:v>301.43630573248407</c:v>
                </c:pt>
                <c:pt idx="15">
                  <c:v>226.63823453274657</c:v>
                </c:pt>
                <c:pt idx="16">
                  <c:v>47.753012048192772</c:v>
                </c:pt>
                <c:pt idx="17">
                  <c:v>31.508008110144662</c:v>
                </c:pt>
                <c:pt idx="18">
                  <c:v>17.080365917688713</c:v>
                </c:pt>
                <c:pt idx="19">
                  <c:v>10.154379642244979</c:v>
                </c:pt>
                <c:pt idx="20">
                  <c:v>16.306706626420464</c:v>
                </c:pt>
                <c:pt idx="21">
                  <c:v>23.382948129542246</c:v>
                </c:pt>
                <c:pt idx="22">
                  <c:v>66.664120187619005</c:v>
                </c:pt>
                <c:pt idx="23">
                  <c:v>39.513543075976266</c:v>
                </c:pt>
                <c:pt idx="24">
                  <c:v>25.669190251089695</c:v>
                </c:pt>
                <c:pt idx="25">
                  <c:v>23.853584776553813</c:v>
                </c:pt>
              </c:numCache>
            </c:numRef>
          </c:val>
        </c:ser>
        <c:axId val="86696704"/>
        <c:axId val="86698240"/>
      </c:barChart>
      <c:catAx>
        <c:axId val="8669670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698240"/>
        <c:crosses val="autoZero"/>
        <c:auto val="1"/>
        <c:lblAlgn val="ctr"/>
        <c:lblOffset val="100"/>
        <c:tickLblSkip val="1"/>
        <c:tickMarkSkip val="1"/>
      </c:catAx>
      <c:valAx>
        <c:axId val="8669824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9670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m) Reference Transactions per FTE Student: 6a(iii)/3(f)</a:t>
            </a:r>
          </a:p>
        </c:rich>
      </c:tx>
      <c:layout>
        <c:manualLayout>
          <c:xMode val="edge"/>
          <c:yMode val="edge"/>
          <c:x val="0.2685904550499445"/>
          <c:y val="1.9575856443719411E-2"/>
        </c:manualLayout>
      </c:layout>
      <c:spPr>
        <a:noFill/>
        <a:ln w="25400">
          <a:noFill/>
        </a:ln>
      </c:spPr>
    </c:title>
    <c:plotArea>
      <c:layout>
        <c:manualLayout>
          <c:layoutTarget val="inner"/>
          <c:xMode val="edge"/>
          <c:yMode val="edge"/>
          <c:x val="5.9933407325194227E-2"/>
          <c:y val="0.12234910277324633"/>
          <c:w val="0.928967813540510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2008-2009'!$N$5:$N$30</c:f>
              <c:numCache>
                <c:formatCode>0.00</c:formatCode>
                <c:ptCount val="26"/>
                <c:pt idx="0">
                  <c:v>0.69420396108589288</c:v>
                </c:pt>
                <c:pt idx="1">
                  <c:v>1.4483307187520715</c:v>
                </c:pt>
                <c:pt idx="2">
                  <c:v>1.6209501292352082</c:v>
                </c:pt>
                <c:pt idx="3">
                  <c:v>3.7293469708890643</c:v>
                </c:pt>
                <c:pt idx="4">
                  <c:v>5.8905555799938414</c:v>
                </c:pt>
                <c:pt idx="5">
                  <c:v>3.8280946837407837</c:v>
                </c:pt>
                <c:pt idx="6">
                  <c:v>1.4898785425101215</c:v>
                </c:pt>
                <c:pt idx="7">
                  <c:v>1.3420700920700921</c:v>
                </c:pt>
                <c:pt idx="8">
                  <c:v>4.4898614306350648</c:v>
                </c:pt>
                <c:pt idx="9">
                  <c:v>2.1871108110135795</c:v>
                </c:pt>
                <c:pt idx="10">
                  <c:v>1.7981667095005569</c:v>
                </c:pt>
                <c:pt idx="11">
                  <c:v>3.4288864388092613</c:v>
                </c:pt>
                <c:pt idx="12">
                  <c:v>0</c:v>
                </c:pt>
                <c:pt idx="13">
                  <c:v>2.0837963991998221</c:v>
                </c:pt>
                <c:pt idx="14">
                  <c:v>16.585714285714285</c:v>
                </c:pt>
                <c:pt idx="15">
                  <c:v>2.4829428884965883</c:v>
                </c:pt>
                <c:pt idx="16">
                  <c:v>2.5848193151333438</c:v>
                </c:pt>
                <c:pt idx="17">
                  <c:v>8.1138181509849918</c:v>
                </c:pt>
                <c:pt idx="18">
                  <c:v>1.9639292431602877</c:v>
                </c:pt>
                <c:pt idx="19">
                  <c:v>2.2643391521197009</c:v>
                </c:pt>
                <c:pt idx="20">
                  <c:v>4.8563211290713131</c:v>
                </c:pt>
                <c:pt idx="21">
                  <c:v>2.6971998874624257</c:v>
                </c:pt>
                <c:pt idx="22">
                  <c:v>1.8389600183372081</c:v>
                </c:pt>
                <c:pt idx="23">
                  <c:v>3.6396830427892235</c:v>
                </c:pt>
                <c:pt idx="24">
                  <c:v>3.4406535947712418</c:v>
                </c:pt>
                <c:pt idx="25">
                  <c:v>2.6155966751597677</c:v>
                </c:pt>
              </c:numCache>
            </c:numRef>
          </c:val>
        </c:ser>
        <c:axId val="86754432"/>
        <c:axId val="86755968"/>
      </c:barChart>
      <c:catAx>
        <c:axId val="8675443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755968"/>
        <c:crosses val="autoZero"/>
        <c:auto val="1"/>
        <c:lblAlgn val="ctr"/>
        <c:lblOffset val="100"/>
        <c:tickLblSkip val="1"/>
        <c:tickMarkSkip val="1"/>
      </c:catAx>
      <c:valAx>
        <c:axId val="8675596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75443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n) Number of Students Instructed per FTE Student: 6(b)/3(f)</a:t>
            </a:r>
          </a:p>
        </c:rich>
      </c:tx>
      <c:layout>
        <c:manualLayout>
          <c:xMode val="edge"/>
          <c:yMode val="edge"/>
          <c:x val="0.24750277469478357"/>
          <c:y val="1.1419249592169658E-2"/>
        </c:manualLayout>
      </c:layout>
      <c:spPr>
        <a:noFill/>
        <a:ln w="25400">
          <a:noFill/>
        </a:ln>
      </c:spPr>
    </c:title>
    <c:plotArea>
      <c:layout>
        <c:manualLayout>
          <c:layoutTarget val="inner"/>
          <c:xMode val="edge"/>
          <c:yMode val="edge"/>
          <c:x val="5.327413984461709E-2"/>
          <c:y val="0.11092985318107668"/>
          <c:w val="0.93451720310765818"/>
          <c:h val="0.76508972267536701"/>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2008-2009'!$O$5:$O$30</c:f>
              <c:numCache>
                <c:formatCode>0.00</c:formatCode>
                <c:ptCount val="26"/>
                <c:pt idx="0">
                  <c:v>0.17787969072540183</c:v>
                </c:pt>
                <c:pt idx="1">
                  <c:v>2.0769349742592636E-2</c:v>
                </c:pt>
                <c:pt idx="2">
                  <c:v>0.84153158748923051</c:v>
                </c:pt>
                <c:pt idx="3">
                  <c:v>0.41238232182099355</c:v>
                </c:pt>
                <c:pt idx="4">
                  <c:v>0.28680772445343772</c:v>
                </c:pt>
                <c:pt idx="5">
                  <c:v>1.2035035201507844</c:v>
                </c:pt>
                <c:pt idx="6">
                  <c:v>0.24585940375414059</c:v>
                </c:pt>
                <c:pt idx="7">
                  <c:v>0.29328779328779331</c:v>
                </c:pt>
                <c:pt idx="8">
                  <c:v>0.8626611738269756</c:v>
                </c:pt>
                <c:pt idx="9">
                  <c:v>0.82781904118838623</c:v>
                </c:pt>
                <c:pt idx="10">
                  <c:v>0.55212884434164311</c:v>
                </c:pt>
                <c:pt idx="11">
                  <c:v>0.21985861599325507</c:v>
                </c:pt>
                <c:pt idx="12">
                  <c:v>0</c:v>
                </c:pt>
                <c:pt idx="13">
                  <c:v>0.72168815292287181</c:v>
                </c:pt>
                <c:pt idx="14">
                  <c:v>1.5714285714285714</c:v>
                </c:pt>
                <c:pt idx="15">
                  <c:v>0.45326590009065315</c:v>
                </c:pt>
                <c:pt idx="16">
                  <c:v>0.38188417232128763</c:v>
                </c:pt>
                <c:pt idx="17">
                  <c:v>1.0900389097726653</c:v>
                </c:pt>
                <c:pt idx="18">
                  <c:v>0.29874340837496971</c:v>
                </c:pt>
                <c:pt idx="19">
                  <c:v>0.99750623441396513</c:v>
                </c:pt>
                <c:pt idx="20">
                  <c:v>0.80153784573114395</c:v>
                </c:pt>
                <c:pt idx="21">
                  <c:v>1.0735492277849348</c:v>
                </c:pt>
                <c:pt idx="22">
                  <c:v>0.96008382723730312</c:v>
                </c:pt>
                <c:pt idx="23">
                  <c:v>0.35030110935023773</c:v>
                </c:pt>
                <c:pt idx="24">
                  <c:v>0.55071895424836603</c:v>
                </c:pt>
                <c:pt idx="25">
                  <c:v>0.52866073541901615</c:v>
                </c:pt>
              </c:numCache>
            </c:numRef>
          </c:val>
        </c:ser>
        <c:axId val="86832640"/>
        <c:axId val="86834176"/>
      </c:barChart>
      <c:catAx>
        <c:axId val="8683264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834176"/>
        <c:crosses val="autoZero"/>
        <c:auto val="1"/>
        <c:lblAlgn val="ctr"/>
        <c:lblOffset val="100"/>
        <c:tickLblSkip val="1"/>
        <c:tickMarkSkip val="1"/>
      </c:catAx>
      <c:valAx>
        <c:axId val="8683417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832640"/>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o) Total Library Area per FTE Student: 9(e) total/3(f)</a:t>
            </a:r>
          </a:p>
        </c:rich>
      </c:tx>
      <c:layout>
        <c:manualLayout>
          <c:xMode val="edge"/>
          <c:yMode val="edge"/>
          <c:x val="0.28301886792452829"/>
          <c:y val="1.9575856443719411E-2"/>
        </c:manualLayout>
      </c:layout>
      <c:spPr>
        <a:noFill/>
        <a:ln w="25400">
          <a:noFill/>
        </a:ln>
      </c:spPr>
    </c:title>
    <c:plotArea>
      <c:layout>
        <c:manualLayout>
          <c:layoutTarget val="inner"/>
          <c:xMode val="edge"/>
          <c:yMode val="edge"/>
          <c:x val="5.6603773584905662E-2"/>
          <c:y val="0.11092985318107668"/>
          <c:w val="0.93562708102108771"/>
          <c:h val="0.76508972267536701"/>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2008-2009'!$P$5:$P$30</c:f>
              <c:numCache>
                <c:formatCode>0.00</c:formatCode>
                <c:ptCount val="26"/>
                <c:pt idx="0">
                  <c:v>0.11501084124978553</c:v>
                </c:pt>
                <c:pt idx="1">
                  <c:v>0.49316158112198683</c:v>
                </c:pt>
                <c:pt idx="2">
                  <c:v>0.76675549500090179</c:v>
                </c:pt>
                <c:pt idx="3">
                  <c:v>0.62399956591334549</c:v>
                </c:pt>
                <c:pt idx="4">
                  <c:v>0.44692737430167595</c:v>
                </c:pt>
                <c:pt idx="5">
                  <c:v>0.74345861743999109</c:v>
                </c:pt>
                <c:pt idx="6">
                  <c:v>0.73021715126978282</c:v>
                </c:pt>
                <c:pt idx="7">
                  <c:v>0.2427977427977428</c:v>
                </c:pt>
                <c:pt idx="8">
                  <c:v>1.1081269059975389</c:v>
                </c:pt>
                <c:pt idx="9">
                  <c:v>0.71168129642133693</c:v>
                </c:pt>
                <c:pt idx="10">
                  <c:v>0.55941060567120704</c:v>
                </c:pt>
                <c:pt idx="11">
                  <c:v>0.56618457746935591</c:v>
                </c:pt>
                <c:pt idx="12">
                  <c:v>0</c:v>
                </c:pt>
                <c:pt idx="13">
                  <c:v>1.0928817515003335</c:v>
                </c:pt>
                <c:pt idx="14">
                  <c:v>6.1071428571428568</c:v>
                </c:pt>
                <c:pt idx="15">
                  <c:v>0.9065318001813063</c:v>
                </c:pt>
                <c:pt idx="16">
                  <c:v>0.59570774814581029</c:v>
                </c:pt>
                <c:pt idx="17">
                  <c:v>0.91409702005784654</c:v>
                </c:pt>
                <c:pt idx="18">
                  <c:v>0.35482270403747856</c:v>
                </c:pt>
                <c:pt idx="19">
                  <c:v>1.6680798004987532</c:v>
                </c:pt>
                <c:pt idx="20">
                  <c:v>1.0222078364902329</c:v>
                </c:pt>
                <c:pt idx="21">
                  <c:v>0.52344779589237855</c:v>
                </c:pt>
                <c:pt idx="22">
                  <c:v>1.3912374341006581</c:v>
                </c:pt>
                <c:pt idx="23">
                  <c:v>1.9453045958795563</c:v>
                </c:pt>
                <c:pt idx="24">
                  <c:v>0.29777777777777775</c:v>
                </c:pt>
                <c:pt idx="25">
                  <c:v>1.013324422538741</c:v>
                </c:pt>
              </c:numCache>
            </c:numRef>
          </c:val>
        </c:ser>
        <c:axId val="86935424"/>
        <c:axId val="86936960"/>
      </c:barChart>
      <c:catAx>
        <c:axId val="8693542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936960"/>
        <c:crosses val="autoZero"/>
        <c:auto val="1"/>
        <c:lblAlgn val="ctr"/>
        <c:lblOffset val="100"/>
        <c:tickLblSkip val="1"/>
        <c:tickMarkSkip val="1"/>
      </c:catAx>
      <c:valAx>
        <c:axId val="86936960"/>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93542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p) Number of Seats per FTE Student: 9(f) total/3(f)</a:t>
            </a:r>
          </a:p>
        </c:rich>
      </c:tx>
      <c:layout>
        <c:manualLayout>
          <c:xMode val="edge"/>
          <c:yMode val="edge"/>
          <c:x val="0.28967813540510545"/>
          <c:y val="1.9575856443719411E-2"/>
        </c:manualLayout>
      </c:layout>
      <c:spPr>
        <a:noFill/>
        <a:ln w="25400">
          <a:noFill/>
        </a:ln>
      </c:spPr>
    </c:title>
    <c:plotArea>
      <c:layout>
        <c:manualLayout>
          <c:layoutTarget val="inner"/>
          <c:xMode val="edge"/>
          <c:yMode val="edge"/>
          <c:x val="5.2164261931187568E-2"/>
          <c:y val="0.12234910277324633"/>
          <c:w val="0.9367369589345172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2008-2009'!$Q$5:$Q$30</c:f>
              <c:numCache>
                <c:formatCode>0.00</c:formatCode>
                <c:ptCount val="26"/>
                <c:pt idx="0">
                  <c:v>5.0176527784277329E-2</c:v>
                </c:pt>
                <c:pt idx="1">
                  <c:v>5.0266245387657706E-2</c:v>
                </c:pt>
                <c:pt idx="2">
                  <c:v>7.934440682041316E-2</c:v>
                </c:pt>
                <c:pt idx="3">
                  <c:v>6.9725168886839037E-2</c:v>
                </c:pt>
                <c:pt idx="4">
                  <c:v>3.7830466722385957E-2</c:v>
                </c:pt>
                <c:pt idx="5">
                  <c:v>0.10006097898996617</c:v>
                </c:pt>
                <c:pt idx="6">
                  <c:v>6.2569009937430989E-2</c:v>
                </c:pt>
                <c:pt idx="7">
                  <c:v>2.5616275616275618E-2</c:v>
                </c:pt>
                <c:pt idx="8">
                  <c:v>0.10818040768284201</c:v>
                </c:pt>
                <c:pt idx="9">
                  <c:v>7.2773651436716935E-2</c:v>
                </c:pt>
                <c:pt idx="10">
                  <c:v>9.7232930694765698E-2</c:v>
                </c:pt>
                <c:pt idx="11">
                  <c:v>7.7177508269018744E-2</c:v>
                </c:pt>
                <c:pt idx="12">
                  <c:v>0</c:v>
                </c:pt>
                <c:pt idx="13">
                  <c:v>4.751055790175595E-2</c:v>
                </c:pt>
                <c:pt idx="14">
                  <c:v>0.97142857142857142</c:v>
                </c:pt>
                <c:pt idx="15">
                  <c:v>7.6339520015267906E-2</c:v>
                </c:pt>
                <c:pt idx="16">
                  <c:v>5.6414707274735673E-2</c:v>
                </c:pt>
                <c:pt idx="17">
                  <c:v>7.3627087985076736E-2</c:v>
                </c:pt>
                <c:pt idx="18">
                  <c:v>2.3654846935831902E-2</c:v>
                </c:pt>
                <c:pt idx="19">
                  <c:v>0.16857855361596011</c:v>
                </c:pt>
                <c:pt idx="20">
                  <c:v>0.11867405280661789</c:v>
                </c:pt>
                <c:pt idx="21">
                  <c:v>4.3534272133623562E-2</c:v>
                </c:pt>
                <c:pt idx="22">
                  <c:v>0.15226431775762139</c:v>
                </c:pt>
                <c:pt idx="23">
                  <c:v>0.12538827258320126</c:v>
                </c:pt>
                <c:pt idx="24">
                  <c:v>3.4771241830065358E-2</c:v>
                </c:pt>
                <c:pt idx="25">
                  <c:v>0.11249878172730184</c:v>
                </c:pt>
              </c:numCache>
            </c:numRef>
          </c:val>
        </c:ser>
        <c:axId val="92645632"/>
        <c:axId val="92655616"/>
      </c:barChart>
      <c:catAx>
        <c:axId val="9264563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655616"/>
        <c:crosses val="autoZero"/>
        <c:auto val="1"/>
        <c:lblAlgn val="ctr"/>
        <c:lblOffset val="100"/>
        <c:tickLblSkip val="1"/>
        <c:tickMarkSkip val="1"/>
      </c:catAx>
      <c:valAx>
        <c:axId val="9265561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64563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q) Hours Open per FTE Personnel: 9(g) total/4(f)</a:t>
            </a:r>
          </a:p>
        </c:rich>
      </c:tx>
      <c:layout>
        <c:manualLayout>
          <c:xMode val="edge"/>
          <c:yMode val="edge"/>
          <c:x val="0.29633740288568255"/>
          <c:y val="1.9575856443719411E-2"/>
        </c:manualLayout>
      </c:layout>
      <c:spPr>
        <a:noFill/>
        <a:ln w="25400">
          <a:noFill/>
        </a:ln>
      </c:spPr>
    </c:title>
    <c:plotArea>
      <c:layout>
        <c:manualLayout>
          <c:layoutTarget val="inner"/>
          <c:xMode val="edge"/>
          <c:yMode val="edge"/>
          <c:x val="5.9933407325194227E-2"/>
          <c:y val="0.12234910277324633"/>
          <c:w val="0.928967813540510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2008-2009'!$R$5:$R$30</c:f>
              <c:numCache>
                <c:formatCode>0.00</c:formatCode>
                <c:ptCount val="26"/>
                <c:pt idx="0">
                  <c:v>5.1601927984122486</c:v>
                </c:pt>
                <c:pt idx="1">
                  <c:v>6.6736731476615869</c:v>
                </c:pt>
                <c:pt idx="2">
                  <c:v>9.1031149301825991</c:v>
                </c:pt>
                <c:pt idx="3">
                  <c:v>5.7377049180327875</c:v>
                </c:pt>
                <c:pt idx="4">
                  <c:v>10.930576070901035</c:v>
                </c:pt>
                <c:pt idx="5">
                  <c:v>3.629764065335753</c:v>
                </c:pt>
                <c:pt idx="6">
                  <c:v>6.5108514190317193</c:v>
                </c:pt>
                <c:pt idx="7">
                  <c:v>7.2222222222222223</c:v>
                </c:pt>
                <c:pt idx="8">
                  <c:v>4.3544407894736841</c:v>
                </c:pt>
                <c:pt idx="9">
                  <c:v>2.4236037934668069</c:v>
                </c:pt>
                <c:pt idx="10">
                  <c:v>17.095238095238095</c:v>
                </c:pt>
                <c:pt idx="11">
                  <c:v>24.279210925644918</c:v>
                </c:pt>
                <c:pt idx="12">
                  <c:v>0</c:v>
                </c:pt>
                <c:pt idx="13">
                  <c:v>9.2878787878787872</c:v>
                </c:pt>
                <c:pt idx="14">
                  <c:v>21.276595744680851</c:v>
                </c:pt>
                <c:pt idx="15">
                  <c:v>4.358288770053476</c:v>
                </c:pt>
                <c:pt idx="16">
                  <c:v>11.306818181818182</c:v>
                </c:pt>
                <c:pt idx="17">
                  <c:v>1.4888034657392153</c:v>
                </c:pt>
                <c:pt idx="18">
                  <c:v>6.8016194331983808</c:v>
                </c:pt>
                <c:pt idx="19">
                  <c:v>4.6111111111111107</c:v>
                </c:pt>
                <c:pt idx="20">
                  <c:v>3.4206411258795937</c:v>
                </c:pt>
                <c:pt idx="21">
                  <c:v>6.8747450020399832</c:v>
                </c:pt>
                <c:pt idx="22">
                  <c:v>3.8671710802858343</c:v>
                </c:pt>
                <c:pt idx="23">
                  <c:v>0.6101299975472162</c:v>
                </c:pt>
                <c:pt idx="24">
                  <c:v>3.8397328881469117</c:v>
                </c:pt>
                <c:pt idx="25">
                  <c:v>6.5734265734265733</c:v>
                </c:pt>
              </c:numCache>
            </c:numRef>
          </c:val>
        </c:ser>
        <c:axId val="92699264"/>
        <c:axId val="92713344"/>
      </c:barChart>
      <c:catAx>
        <c:axId val="9269926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713344"/>
        <c:crosses val="autoZero"/>
        <c:auto val="1"/>
        <c:lblAlgn val="ctr"/>
        <c:lblOffset val="100"/>
        <c:tickLblSkip val="1"/>
        <c:tickMarkSkip val="1"/>
      </c:catAx>
      <c:valAx>
        <c:axId val="927133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69926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r) Reference Hours per Total Open Hour: 9(h) total/9(g)</a:t>
            </a:r>
          </a:p>
        </c:rich>
      </c:tx>
      <c:layout>
        <c:manualLayout>
          <c:xMode val="edge"/>
          <c:yMode val="edge"/>
          <c:x val="0.2685904550499445"/>
          <c:y val="1.9575856443719411E-2"/>
        </c:manualLayout>
      </c:layout>
      <c:spPr>
        <a:noFill/>
        <a:ln w="25400">
          <a:noFill/>
        </a:ln>
      </c:spPr>
    </c:title>
    <c:plotArea>
      <c:layout>
        <c:manualLayout>
          <c:layoutTarget val="inner"/>
          <c:xMode val="edge"/>
          <c:yMode val="edge"/>
          <c:x val="5.2164261931187568E-2"/>
          <c:y val="0.12234910277324633"/>
          <c:w val="0.9367369589345172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2008-2009'!$S$5:$S$30</c:f>
              <c:numCache>
                <c:formatCode>0.00</c:formatCode>
                <c:ptCount val="26"/>
                <c:pt idx="0">
                  <c:v>0.4175824175824176</c:v>
                </c:pt>
                <c:pt idx="1">
                  <c:v>0.70866141732283461</c:v>
                </c:pt>
                <c:pt idx="2">
                  <c:v>0.43952802359882004</c:v>
                </c:pt>
                <c:pt idx="3">
                  <c:v>0.5</c:v>
                </c:pt>
                <c:pt idx="4">
                  <c:v>0.54054054054054057</c:v>
                </c:pt>
                <c:pt idx="5">
                  <c:v>1</c:v>
                </c:pt>
                <c:pt idx="6">
                  <c:v>1</c:v>
                </c:pt>
                <c:pt idx="7">
                  <c:v>1</c:v>
                </c:pt>
                <c:pt idx="8">
                  <c:v>0.76298394711992445</c:v>
                </c:pt>
                <c:pt idx="9">
                  <c:v>1</c:v>
                </c:pt>
                <c:pt idx="10">
                  <c:v>0.92200557103064062</c:v>
                </c:pt>
                <c:pt idx="11">
                  <c:v>0.65625</c:v>
                </c:pt>
                <c:pt idx="12">
                  <c:v>0</c:v>
                </c:pt>
                <c:pt idx="13">
                  <c:v>0.40358890701468186</c:v>
                </c:pt>
                <c:pt idx="14">
                  <c:v>1</c:v>
                </c:pt>
                <c:pt idx="15">
                  <c:v>0.76073619631901845</c:v>
                </c:pt>
                <c:pt idx="16">
                  <c:v>0.49246231155778897</c:v>
                </c:pt>
                <c:pt idx="17">
                  <c:v>0.84631147540983609</c:v>
                </c:pt>
                <c:pt idx="18">
                  <c:v>0.6607142857142857</c:v>
                </c:pt>
                <c:pt idx="19">
                  <c:v>0.72289156626506024</c:v>
                </c:pt>
                <c:pt idx="20">
                  <c:v>0.88</c:v>
                </c:pt>
                <c:pt idx="21">
                  <c:v>0.88724035608308605</c:v>
                </c:pt>
                <c:pt idx="22">
                  <c:v>0.60869565217391308</c:v>
                </c:pt>
                <c:pt idx="23">
                  <c:v>1.3165829145728642</c:v>
                </c:pt>
                <c:pt idx="24">
                  <c:v>0.95652173913043481</c:v>
                </c:pt>
                <c:pt idx="25">
                  <c:v>0.87234042553191493</c:v>
                </c:pt>
              </c:numCache>
            </c:numRef>
          </c:val>
        </c:ser>
        <c:axId val="92761088"/>
        <c:axId val="92771072"/>
      </c:barChart>
      <c:catAx>
        <c:axId val="9276108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92771072"/>
        <c:crosses val="autoZero"/>
        <c:auto val="1"/>
        <c:lblAlgn val="ctr"/>
        <c:lblOffset val="100"/>
        <c:tickLblSkip val="1"/>
        <c:tickMarkSkip val="1"/>
      </c:catAx>
      <c:valAx>
        <c:axId val="9277107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76108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b) Subscriptions per FTE Student: 5(g)/3(f)</a:t>
            </a:r>
          </a:p>
        </c:rich>
      </c:tx>
      <c:layout>
        <c:manualLayout>
          <c:xMode val="edge"/>
          <c:yMode val="edge"/>
          <c:x val="0.31853496115427304"/>
          <c:y val="1.9575856443719411E-2"/>
        </c:manualLayout>
      </c:layout>
      <c:spPr>
        <a:noFill/>
        <a:ln w="25400">
          <a:noFill/>
        </a:ln>
      </c:spPr>
    </c:title>
    <c:plotArea>
      <c:layout>
        <c:manualLayout>
          <c:layoutTarget val="inner"/>
          <c:xMode val="edge"/>
          <c:yMode val="edge"/>
          <c:x val="5.2164261931187568E-2"/>
          <c:y val="0.12234910277324633"/>
          <c:w val="0.93673695893451725"/>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2008-2009'!$C$5:$C$30</c:f>
              <c:numCache>
                <c:formatCode>0.00</c:formatCode>
                <c:ptCount val="26"/>
                <c:pt idx="0">
                  <c:v>2.9689945455774462E-2</c:v>
                </c:pt>
                <c:pt idx="1">
                  <c:v>3.5904460991184078E-2</c:v>
                </c:pt>
                <c:pt idx="2">
                  <c:v>8.4553888076298864E-2</c:v>
                </c:pt>
                <c:pt idx="3">
                  <c:v>9.658428063702218E-2</c:v>
                </c:pt>
                <c:pt idx="4">
                  <c:v>4.0469801609994277E-2</c:v>
                </c:pt>
                <c:pt idx="5">
                  <c:v>0.12750152447474916</c:v>
                </c:pt>
                <c:pt idx="6">
                  <c:v>0.13397129186602871</c:v>
                </c:pt>
                <c:pt idx="7">
                  <c:v>6.3483813483813489E-2</c:v>
                </c:pt>
                <c:pt idx="8">
                  <c:v>9.8764111069498686E-2</c:v>
                </c:pt>
                <c:pt idx="9">
                  <c:v>5.1766824217870808E-2</c:v>
                </c:pt>
                <c:pt idx="10">
                  <c:v>0.130215026128673</c:v>
                </c:pt>
                <c:pt idx="11">
                  <c:v>0.15500356702769311</c:v>
                </c:pt>
                <c:pt idx="12">
                  <c:v>0</c:v>
                </c:pt>
                <c:pt idx="13">
                  <c:v>9.0020004445432317E-2</c:v>
                </c:pt>
                <c:pt idx="14">
                  <c:v>0.55714285714285716</c:v>
                </c:pt>
                <c:pt idx="15">
                  <c:v>6.5365714013073145E-2</c:v>
                </c:pt>
                <c:pt idx="16">
                  <c:v>0.16135395297459365</c:v>
                </c:pt>
                <c:pt idx="17">
                  <c:v>0.30864023063226026</c:v>
                </c:pt>
                <c:pt idx="18">
                  <c:v>7.0964540807495702E-2</c:v>
                </c:pt>
                <c:pt idx="19">
                  <c:v>0.4</c:v>
                </c:pt>
                <c:pt idx="20">
                  <c:v>1.9794080875267468</c:v>
                </c:pt>
                <c:pt idx="21">
                  <c:v>9.8174225933987821E-2</c:v>
                </c:pt>
                <c:pt idx="22">
                  <c:v>0.23216215331215823</c:v>
                </c:pt>
                <c:pt idx="23">
                  <c:v>0.44754358161648178</c:v>
                </c:pt>
                <c:pt idx="24">
                  <c:v>4.1045751633986931E-2</c:v>
                </c:pt>
                <c:pt idx="25">
                  <c:v>7.3514055386157642E-2</c:v>
                </c:pt>
              </c:numCache>
            </c:numRef>
          </c:val>
        </c:ser>
        <c:dLbls>
          <c:showVal val="1"/>
        </c:dLbls>
        <c:axId val="85807872"/>
        <c:axId val="85809408"/>
      </c:barChart>
      <c:catAx>
        <c:axId val="8580787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5809408"/>
        <c:crosses val="autoZero"/>
        <c:auto val="1"/>
        <c:lblAlgn val="ctr"/>
        <c:lblOffset val="100"/>
        <c:tickLblSkip val="1"/>
        <c:tickMarkSkip val="1"/>
      </c:catAx>
      <c:valAx>
        <c:axId val="8580940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80787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c) Collection Expenditures per FTE Student: 7(j)/3(f)</a:t>
            </a:r>
          </a:p>
        </c:rich>
      </c:tx>
      <c:layout>
        <c:manualLayout>
          <c:xMode val="edge"/>
          <c:yMode val="edge"/>
          <c:x val="0.27968923418423974"/>
          <c:y val="1.9575856443719411E-2"/>
        </c:manualLayout>
      </c:layout>
      <c:spPr>
        <a:noFill/>
        <a:ln w="25400">
          <a:noFill/>
        </a:ln>
      </c:spPr>
    </c:title>
    <c:plotArea>
      <c:layout>
        <c:manualLayout>
          <c:layoutTarget val="inner"/>
          <c:xMode val="edge"/>
          <c:yMode val="edge"/>
          <c:x val="7.5471698113207544E-2"/>
          <c:y val="0.12234910277324633"/>
          <c:w val="0.91342952275249722"/>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2008-2009'!$D$5:$D$30</c:f>
              <c:numCache>
                <c:formatCode>0.00</c:formatCode>
                <c:ptCount val="26"/>
                <c:pt idx="0">
                  <c:v>39.486782514649988</c:v>
                </c:pt>
                <c:pt idx="1">
                  <c:v>30.149068693519521</c:v>
                </c:pt>
                <c:pt idx="2">
                  <c:v>73.423631008435365</c:v>
                </c:pt>
                <c:pt idx="3">
                  <c:v>52.052144659377632</c:v>
                </c:pt>
                <c:pt idx="4">
                  <c:v>20.28725201249285</c:v>
                </c:pt>
                <c:pt idx="5">
                  <c:v>67.728255446532515</c:v>
                </c:pt>
                <c:pt idx="6">
                  <c:v>113.64151637835849</c:v>
                </c:pt>
                <c:pt idx="7">
                  <c:v>66.490941490941495</c:v>
                </c:pt>
                <c:pt idx="8">
                  <c:v>92.425005617676959</c:v>
                </c:pt>
                <c:pt idx="9">
                  <c:v>35.865251706804713</c:v>
                </c:pt>
                <c:pt idx="10">
                  <c:v>39.625203460978327</c:v>
                </c:pt>
                <c:pt idx="11">
                  <c:v>60.970633633828385</c:v>
                </c:pt>
                <c:pt idx="12">
                  <c:v>0</c:v>
                </c:pt>
                <c:pt idx="13">
                  <c:v>105.08849188708602</c:v>
                </c:pt>
                <c:pt idx="14">
                  <c:v>1158.75</c:v>
                </c:pt>
                <c:pt idx="15">
                  <c:v>383.56839543871365</c:v>
                </c:pt>
                <c:pt idx="16">
                  <c:v>43.541107779706479</c:v>
                </c:pt>
                <c:pt idx="17">
                  <c:v>441.80467718078444</c:v>
                </c:pt>
                <c:pt idx="18">
                  <c:v>110.72649227467316</c:v>
                </c:pt>
                <c:pt idx="19">
                  <c:v>247.28827930174563</c:v>
                </c:pt>
                <c:pt idx="20">
                  <c:v>421.47140506322864</c:v>
                </c:pt>
                <c:pt idx="21">
                  <c:v>135.87930345164585</c:v>
                </c:pt>
                <c:pt idx="22">
                  <c:v>501.29277317528403</c:v>
                </c:pt>
                <c:pt idx="23">
                  <c:v>418.88061616481775</c:v>
                </c:pt>
                <c:pt idx="24">
                  <c:v>35.489568627450971</c:v>
                </c:pt>
                <c:pt idx="25">
                  <c:v>117.05219219470085</c:v>
                </c:pt>
              </c:numCache>
            </c:numRef>
          </c:val>
        </c:ser>
        <c:dLbls>
          <c:showVal val="1"/>
        </c:dLbls>
        <c:axId val="85853312"/>
        <c:axId val="85854848"/>
      </c:barChart>
      <c:catAx>
        <c:axId val="8585331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5854848"/>
        <c:crosses val="autoZero"/>
        <c:auto val="1"/>
        <c:lblAlgn val="ctr"/>
        <c:lblOffset val="100"/>
        <c:tickLblSkip val="1"/>
        <c:tickMarkSkip val="1"/>
      </c:catAx>
      <c:valAx>
        <c:axId val="8585484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85331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d) Library Expenditures per FTE Student: 7(l)/3(f)</a:t>
            </a:r>
          </a:p>
        </c:rich>
      </c:tx>
      <c:layout>
        <c:manualLayout>
          <c:xMode val="edge"/>
          <c:yMode val="edge"/>
          <c:x val="0.29189789123196447"/>
          <c:y val="1.9575856443719411E-2"/>
        </c:manualLayout>
      </c:layout>
      <c:spPr>
        <a:noFill/>
        <a:ln w="25400">
          <a:noFill/>
        </a:ln>
      </c:spPr>
    </c:title>
    <c:plotArea>
      <c:layout>
        <c:manualLayout>
          <c:layoutTarget val="inner"/>
          <c:xMode val="edge"/>
          <c:yMode val="edge"/>
          <c:x val="7.5471698113207544E-2"/>
          <c:y val="0.12234910277324633"/>
          <c:w val="0.91342952275249722"/>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2008-2009'!$E$5:$E$30</c:f>
              <c:numCache>
                <c:formatCode>0.00</c:formatCode>
                <c:ptCount val="26"/>
                <c:pt idx="0">
                  <c:v>174.47126158869807</c:v>
                </c:pt>
                <c:pt idx="1">
                  <c:v>175.96527983384524</c:v>
                </c:pt>
                <c:pt idx="2">
                  <c:v>278.05933398785788</c:v>
                </c:pt>
                <c:pt idx="3">
                  <c:v>269.04853631406172</c:v>
                </c:pt>
                <c:pt idx="4">
                  <c:v>166.69732107508906</c:v>
                </c:pt>
                <c:pt idx="5">
                  <c:v>387.90952935306831</c:v>
                </c:pt>
                <c:pt idx="6">
                  <c:v>513.56937799043067</c:v>
                </c:pt>
                <c:pt idx="7">
                  <c:v>243.00378675378676</c:v>
                </c:pt>
                <c:pt idx="8">
                  <c:v>423.60796640094162</c:v>
                </c:pt>
                <c:pt idx="9">
                  <c:v>320.94935404006304</c:v>
                </c:pt>
                <c:pt idx="10">
                  <c:v>245.09723293069479</c:v>
                </c:pt>
                <c:pt idx="11">
                  <c:v>320.35560023347813</c:v>
                </c:pt>
                <c:pt idx="12">
                  <c:v>0</c:v>
                </c:pt>
                <c:pt idx="13">
                  <c:v>340.6193042898422</c:v>
                </c:pt>
                <c:pt idx="14">
                  <c:v>2028.2357142857143</c:v>
                </c:pt>
                <c:pt idx="15">
                  <c:v>835.44396202108874</c:v>
                </c:pt>
                <c:pt idx="16">
                  <c:v>281.45415811898374</c:v>
                </c:pt>
                <c:pt idx="17">
                  <c:v>913.94388560715254</c:v>
                </c:pt>
                <c:pt idx="18">
                  <c:v>292.79219505440619</c:v>
                </c:pt>
                <c:pt idx="19">
                  <c:v>576.16608478802993</c:v>
                </c:pt>
                <c:pt idx="20">
                  <c:v>1012.7292314230509</c:v>
                </c:pt>
                <c:pt idx="21">
                  <c:v>374.94500022211366</c:v>
                </c:pt>
                <c:pt idx="22">
                  <c:v>940.09528799240309</c:v>
                </c:pt>
                <c:pt idx="23">
                  <c:v>1005.3071949286845</c:v>
                </c:pt>
                <c:pt idx="24">
                  <c:v>327.94152156862748</c:v>
                </c:pt>
                <c:pt idx="25">
                  <c:v>344.60713281260877</c:v>
                </c:pt>
              </c:numCache>
            </c:numRef>
          </c:val>
        </c:ser>
        <c:axId val="85927808"/>
        <c:axId val="85929344"/>
      </c:barChart>
      <c:catAx>
        <c:axId val="8592780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5929344"/>
        <c:crosses val="autoZero"/>
        <c:auto val="1"/>
        <c:lblAlgn val="ctr"/>
        <c:lblOffset val="100"/>
        <c:tickLblSkip val="1"/>
        <c:tickMarkSkip val="1"/>
      </c:catAx>
      <c:valAx>
        <c:axId val="8592934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92780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e) Collection Expenditures as % of Library Expenditures: 7(j)/7(l)</a:t>
            </a:r>
          </a:p>
        </c:rich>
      </c:tx>
      <c:layout>
        <c:manualLayout>
          <c:xMode val="edge"/>
          <c:yMode val="edge"/>
          <c:x val="0.22641509433962265"/>
          <c:y val="1.9575856443719411E-2"/>
        </c:manualLayout>
      </c:layout>
      <c:spPr>
        <a:noFill/>
        <a:ln w="25400">
          <a:noFill/>
        </a:ln>
      </c:spPr>
    </c:title>
    <c:plotArea>
      <c:layout>
        <c:manualLayout>
          <c:layoutTarget val="inner"/>
          <c:xMode val="edge"/>
          <c:yMode val="edge"/>
          <c:x val="7.3251942286348501E-2"/>
          <c:y val="0.12234910277324633"/>
          <c:w val="0.9156492785793563"/>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2008-2009'!$F$5:$F$30</c:f>
              <c:numCache>
                <c:formatCode>0.00%</c:formatCode>
                <c:ptCount val="26"/>
                <c:pt idx="0">
                  <c:v>0.22632255968743376</c:v>
                </c:pt>
                <c:pt idx="1">
                  <c:v>0.17133532661663539</c:v>
                </c:pt>
                <c:pt idx="2">
                  <c:v>0.26405742240482233</c:v>
                </c:pt>
                <c:pt idx="3">
                  <c:v>0.19346748870106062</c:v>
                </c:pt>
                <c:pt idx="4">
                  <c:v>0.12170112801845463</c:v>
                </c:pt>
                <c:pt idx="5">
                  <c:v>0.17459807073954983</c:v>
                </c:pt>
                <c:pt idx="6">
                  <c:v>0.22127782778449842</c:v>
                </c:pt>
                <c:pt idx="7">
                  <c:v>0.27362100969360864</c:v>
                </c:pt>
                <c:pt idx="8">
                  <c:v>0.21818523953394545</c:v>
                </c:pt>
                <c:pt idx="9">
                  <c:v>0.11174738710434598</c:v>
                </c:pt>
                <c:pt idx="10">
                  <c:v>0.16167136196181781</c:v>
                </c:pt>
                <c:pt idx="11">
                  <c:v>0.19032173493890045</c:v>
                </c:pt>
                <c:pt idx="12">
                  <c:v>0</c:v>
                </c:pt>
                <c:pt idx="13">
                  <c:v>0.3085218323318028</c:v>
                </c:pt>
                <c:pt idx="14">
                  <c:v>0.57130933640426407</c:v>
                </c:pt>
                <c:pt idx="15">
                  <c:v>0.45911923824405043</c:v>
                </c:pt>
                <c:pt idx="16">
                  <c:v>0.15470053123642125</c:v>
                </c:pt>
                <c:pt idx="17">
                  <c:v>0.4834045986174349</c:v>
                </c:pt>
                <c:pt idx="18">
                  <c:v>0.37817433027577169</c:v>
                </c:pt>
                <c:pt idx="19">
                  <c:v>0.42919617421202844</c:v>
                </c:pt>
                <c:pt idx="20">
                  <c:v>0.41617383204293612</c:v>
                </c:pt>
                <c:pt idx="21">
                  <c:v>0.36239796069064079</c:v>
                </c:pt>
                <c:pt idx="22">
                  <c:v>0.53323612997338521</c:v>
                </c:pt>
                <c:pt idx="23">
                  <c:v>0.41666927112217944</c:v>
                </c:pt>
                <c:pt idx="24">
                  <c:v>0.10821919852568643</c:v>
                </c:pt>
                <c:pt idx="25">
                  <c:v>0.33966851248651242</c:v>
                </c:pt>
              </c:numCache>
            </c:numRef>
          </c:val>
        </c:ser>
        <c:dLbls>
          <c:showVal val="1"/>
        </c:dLbls>
        <c:axId val="85989248"/>
        <c:axId val="85990784"/>
      </c:barChart>
      <c:catAx>
        <c:axId val="8598924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5990784"/>
        <c:crosses val="autoZero"/>
        <c:auto val="1"/>
        <c:lblAlgn val="ctr"/>
        <c:lblOffset val="100"/>
        <c:tickLblSkip val="1"/>
        <c:tickMarkSkip val="1"/>
      </c:catAx>
      <c:valAx>
        <c:axId val="8599078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598924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f) Periodicals as % of Library Expenditures: 7(d)/7(l)</a:t>
            </a:r>
          </a:p>
        </c:rich>
      </c:tx>
      <c:layout>
        <c:manualLayout>
          <c:xMode val="edge"/>
          <c:yMode val="edge"/>
          <c:x val="0.27968923418423974"/>
          <c:y val="1.9575856443719411E-2"/>
        </c:manualLayout>
      </c:layout>
      <c:spPr>
        <a:noFill/>
        <a:ln w="25400">
          <a:noFill/>
        </a:ln>
      </c:spPr>
    </c:title>
    <c:plotArea>
      <c:layout>
        <c:manualLayout>
          <c:layoutTarget val="inner"/>
          <c:xMode val="edge"/>
          <c:yMode val="edge"/>
          <c:x val="7.3251942286348501E-2"/>
          <c:y val="0.12234910277324633"/>
          <c:w val="0.9156492785793563"/>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2008-2009'!$G$5:$G$30</c:f>
              <c:numCache>
                <c:formatCode>0.00%</c:formatCode>
                <c:ptCount val="26"/>
                <c:pt idx="0">
                  <c:v>3.8645203566289012E-2</c:v>
                </c:pt>
                <c:pt idx="1">
                  <c:v>2.9430729429031785E-2</c:v>
                </c:pt>
                <c:pt idx="2">
                  <c:v>6.5034723821264642E-2</c:v>
                </c:pt>
                <c:pt idx="3">
                  <c:v>6.3351706084385576E-2</c:v>
                </c:pt>
                <c:pt idx="4">
                  <c:v>2.2348601417663854E-2</c:v>
                </c:pt>
                <c:pt idx="5">
                  <c:v>3.6012861736334403E-2</c:v>
                </c:pt>
                <c:pt idx="6">
                  <c:v>3.7418086124950553E-2</c:v>
                </c:pt>
                <c:pt idx="7">
                  <c:v>4.5832664940302956E-2</c:v>
                </c:pt>
                <c:pt idx="8">
                  <c:v>3.7305988204969491E-2</c:v>
                </c:pt>
                <c:pt idx="9">
                  <c:v>2.3919378240796301E-2</c:v>
                </c:pt>
                <c:pt idx="10">
                  <c:v>3.9480674724398993E-2</c:v>
                </c:pt>
                <c:pt idx="11">
                  <c:v>4.5623246428884497E-2</c:v>
                </c:pt>
                <c:pt idx="12">
                  <c:v>0</c:v>
                </c:pt>
                <c:pt idx="13">
                  <c:v>7.7470090712806403E-2</c:v>
                </c:pt>
                <c:pt idx="14">
                  <c:v>0.19369402682838358</c:v>
                </c:pt>
                <c:pt idx="15">
                  <c:v>9.1867137024580717E-3</c:v>
                </c:pt>
                <c:pt idx="16">
                  <c:v>7.096982184657219E-2</c:v>
                </c:pt>
                <c:pt idx="17">
                  <c:v>6.0250210934976262E-2</c:v>
                </c:pt>
                <c:pt idx="18">
                  <c:v>6.6125304196183135E-2</c:v>
                </c:pt>
                <c:pt idx="19">
                  <c:v>4.7610267543734361E-2</c:v>
                </c:pt>
                <c:pt idx="20">
                  <c:v>8.3947205212921636E-2</c:v>
                </c:pt>
                <c:pt idx="21">
                  <c:v>7.3663163474176743E-2</c:v>
                </c:pt>
                <c:pt idx="22">
                  <c:v>0.14176805852543245</c:v>
                </c:pt>
                <c:pt idx="23">
                  <c:v>5.8597025573499918E-2</c:v>
                </c:pt>
                <c:pt idx="24">
                  <c:v>1.1981097506687625E-2</c:v>
                </c:pt>
                <c:pt idx="25">
                  <c:v>5.6620175396042347E-2</c:v>
                </c:pt>
              </c:numCache>
            </c:numRef>
          </c:val>
        </c:ser>
        <c:dLbls>
          <c:showVal val="1"/>
        </c:dLbls>
        <c:axId val="86055168"/>
        <c:axId val="86061056"/>
      </c:barChart>
      <c:catAx>
        <c:axId val="86055168"/>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061056"/>
        <c:crosses val="autoZero"/>
        <c:auto val="1"/>
        <c:lblAlgn val="ctr"/>
        <c:lblOffset val="100"/>
        <c:tickLblSkip val="1"/>
        <c:tickMarkSkip val="1"/>
      </c:catAx>
      <c:valAx>
        <c:axId val="8606105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055168"/>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g) Electronic Services as % of Library Expenditures: 7(i)/7(l)</a:t>
            </a:r>
          </a:p>
        </c:rich>
      </c:tx>
      <c:layout>
        <c:manualLayout>
          <c:xMode val="edge"/>
          <c:yMode val="edge"/>
          <c:x val="0.24639289678135406"/>
          <c:y val="1.9575856443719411E-2"/>
        </c:manualLayout>
      </c:layout>
      <c:spPr>
        <a:noFill/>
        <a:ln w="25400">
          <a:noFill/>
        </a:ln>
      </c:spPr>
    </c:title>
    <c:plotArea>
      <c:layout>
        <c:manualLayout>
          <c:layoutTarget val="inner"/>
          <c:xMode val="edge"/>
          <c:yMode val="edge"/>
          <c:x val="7.3251942286348501E-2"/>
          <c:y val="0.12234910277324633"/>
          <c:w val="0.9156492785793563"/>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2008-2009'!$H$5:$H$30</c:f>
              <c:numCache>
                <c:formatCode>0.00%</c:formatCode>
                <c:ptCount val="26"/>
                <c:pt idx="0">
                  <c:v>0.1130965716582618</c:v>
                </c:pt>
                <c:pt idx="1">
                  <c:v>5.8370016893242976E-2</c:v>
                </c:pt>
                <c:pt idx="2">
                  <c:v>0.10523673679271352</c:v>
                </c:pt>
                <c:pt idx="3">
                  <c:v>5.5246317886911783E-2</c:v>
                </c:pt>
                <c:pt idx="4">
                  <c:v>8.4957496842220703E-2</c:v>
                </c:pt>
                <c:pt idx="5">
                  <c:v>5.8949624866023578E-2</c:v>
                </c:pt>
                <c:pt idx="6">
                  <c:v>7.1705815240137374E-2</c:v>
                </c:pt>
                <c:pt idx="7">
                  <c:v>7.1804508406474635E-2</c:v>
                </c:pt>
                <c:pt idx="8">
                  <c:v>5.2615288374786157E-2</c:v>
                </c:pt>
                <c:pt idx="9">
                  <c:v>3.4854315679311305E-2</c:v>
                </c:pt>
                <c:pt idx="10">
                  <c:v>5.0275775772277022E-2</c:v>
                </c:pt>
                <c:pt idx="11">
                  <c:v>8.3128952905348108E-2</c:v>
                </c:pt>
                <c:pt idx="12">
                  <c:v>0</c:v>
                </c:pt>
                <c:pt idx="13">
                  <c:v>9.6717503142443012E-2</c:v>
                </c:pt>
                <c:pt idx="14">
                  <c:v>0.12933478427767975</c:v>
                </c:pt>
                <c:pt idx="15">
                  <c:v>0.17627799317764006</c:v>
                </c:pt>
                <c:pt idx="16">
                  <c:v>4.2993706460339488E-2</c:v>
                </c:pt>
                <c:pt idx="17">
                  <c:v>0.27599399018516435</c:v>
                </c:pt>
                <c:pt idx="18">
                  <c:v>0.20404662206764732</c:v>
                </c:pt>
                <c:pt idx="19">
                  <c:v>0.12855118493299503</c:v>
                </c:pt>
                <c:pt idx="20">
                  <c:v>0.26195326463901814</c:v>
                </c:pt>
                <c:pt idx="21">
                  <c:v>0.16211596097962441</c:v>
                </c:pt>
                <c:pt idx="22">
                  <c:v>0.3020525908259859</c:v>
                </c:pt>
                <c:pt idx="23">
                  <c:v>0.2274685959857671</c:v>
                </c:pt>
                <c:pt idx="24">
                  <c:v>3.158230059700106E-2</c:v>
                </c:pt>
                <c:pt idx="25">
                  <c:v>0.17445442118303631</c:v>
                </c:pt>
              </c:numCache>
            </c:numRef>
          </c:val>
        </c:ser>
        <c:dLbls>
          <c:showVal val="1"/>
        </c:dLbls>
        <c:axId val="86104704"/>
        <c:axId val="86110592"/>
      </c:barChart>
      <c:catAx>
        <c:axId val="86104704"/>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110592"/>
        <c:crosses val="autoZero"/>
        <c:auto val="1"/>
        <c:lblAlgn val="ctr"/>
        <c:lblOffset val="100"/>
        <c:tickLblSkip val="1"/>
        <c:tickMarkSkip val="1"/>
      </c:catAx>
      <c:valAx>
        <c:axId val="86110592"/>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104704"/>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h) Library Expenditures as % of Institutional Budget: 7(l)/8(c)</a:t>
            </a:r>
          </a:p>
        </c:rich>
      </c:tx>
      <c:layout>
        <c:manualLayout>
          <c:xMode val="edge"/>
          <c:yMode val="edge"/>
          <c:x val="0.24195338512763595"/>
          <c:y val="1.9575856443719411E-2"/>
        </c:manualLayout>
      </c:layout>
      <c:spPr>
        <a:noFill/>
        <a:ln w="25400">
          <a:noFill/>
        </a:ln>
      </c:spPr>
    </c:title>
    <c:plotArea>
      <c:layout>
        <c:manualLayout>
          <c:layoutTarget val="inner"/>
          <c:xMode val="edge"/>
          <c:yMode val="edge"/>
          <c:x val="6.5482796892341849E-2"/>
          <c:y val="0.12234910277324633"/>
          <c:w val="0.92341842397336293"/>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2008-2009'!$I$5:$I$30</c:f>
              <c:numCache>
                <c:formatCode>0.00%</c:formatCode>
                <c:ptCount val="26"/>
                <c:pt idx="0">
                  <c:v>1.3361614289241257E-2</c:v>
                </c:pt>
                <c:pt idx="1">
                  <c:v>1.6780101292318599E-2</c:v>
                </c:pt>
                <c:pt idx="2">
                  <c:v>2.2059169124526979E-2</c:v>
                </c:pt>
                <c:pt idx="3">
                  <c:v>3.2132298937571378E-2</c:v>
                </c:pt>
                <c:pt idx="4">
                  <c:v>1.6899765322796325E-2</c:v>
                </c:pt>
                <c:pt idx="5">
                  <c:v>3.1036463187112118E-2</c:v>
                </c:pt>
                <c:pt idx="6">
                  <c:v>3.126998538295226E-2</c:v>
                </c:pt>
                <c:pt idx="7">
                  <c:v>1.6261745950364278E-2</c:v>
                </c:pt>
                <c:pt idx="8">
                  <c:v>3.6110974742711598E-2</c:v>
                </c:pt>
                <c:pt idx="9">
                  <c:v>4.9369006803726599E-2</c:v>
                </c:pt>
                <c:pt idx="10">
                  <c:v>2.061464204340184E-2</c:v>
                </c:pt>
                <c:pt idx="11">
                  <c:v>1.6417644253813046E-2</c:v>
                </c:pt>
                <c:pt idx="12">
                  <c:v>0</c:v>
                </c:pt>
                <c:pt idx="13">
                  <c:v>3.2399418608246577E-2</c:v>
                </c:pt>
                <c:pt idx="14">
                  <c:v>0</c:v>
                </c:pt>
                <c:pt idx="15">
                  <c:v>3.2486215213358073E-2</c:v>
                </c:pt>
                <c:pt idx="16">
                  <c:v>2.073107168421193E-2</c:v>
                </c:pt>
                <c:pt idx="17">
                  <c:v>4.0189222740077885E-2</c:v>
                </c:pt>
                <c:pt idx="18">
                  <c:v>1.7468369063417019E-2</c:v>
                </c:pt>
                <c:pt idx="19">
                  <c:v>0</c:v>
                </c:pt>
                <c:pt idx="20">
                  <c:v>5.6188660104735007E-2</c:v>
                </c:pt>
                <c:pt idx="21">
                  <c:v>3.1816010039828126E-2</c:v>
                </c:pt>
                <c:pt idx="22">
                  <c:v>4.6926397515527948E-2</c:v>
                </c:pt>
                <c:pt idx="23">
                  <c:v>5.8700131401180751E-2</c:v>
                </c:pt>
                <c:pt idx="24">
                  <c:v>2.8629947935945265E-2</c:v>
                </c:pt>
                <c:pt idx="25">
                  <c:v>2.1681942663218681E-2</c:v>
                </c:pt>
              </c:numCache>
            </c:numRef>
          </c:val>
        </c:ser>
        <c:axId val="86162432"/>
        <c:axId val="86459136"/>
      </c:barChart>
      <c:catAx>
        <c:axId val="86162432"/>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459136"/>
        <c:crosses val="autoZero"/>
        <c:auto val="1"/>
        <c:lblAlgn val="ctr"/>
        <c:lblOffset val="100"/>
        <c:tickLblSkip val="1"/>
        <c:tickMarkSkip val="1"/>
      </c:catAx>
      <c:valAx>
        <c:axId val="86459136"/>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162432"/>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200" b="1" i="0" u="none" strike="noStrike" baseline="0">
                <a:solidFill>
                  <a:srgbClr val="000000"/>
                </a:solidFill>
                <a:latin typeface="Arial"/>
                <a:ea typeface="Arial"/>
                <a:cs typeface="Arial"/>
              </a:defRPr>
            </a:pPr>
            <a:r>
              <a:t>i) FTE Students per FTE Library Personnel: 3(f)/4(f)</a:t>
            </a:r>
          </a:p>
        </c:rich>
      </c:tx>
      <c:layout>
        <c:manualLayout>
          <c:xMode val="edge"/>
          <c:yMode val="edge"/>
          <c:x val="0.28412874583795783"/>
          <c:y val="1.9575856443719411E-2"/>
        </c:manualLayout>
      </c:layout>
      <c:spPr>
        <a:noFill/>
        <a:ln w="25400">
          <a:noFill/>
        </a:ln>
      </c:spPr>
    </c:title>
    <c:plotArea>
      <c:layout>
        <c:manualLayout>
          <c:layoutTarget val="inner"/>
          <c:xMode val="edge"/>
          <c:yMode val="edge"/>
          <c:x val="6.7702552719200892E-2"/>
          <c:y val="0.12234910277324633"/>
          <c:w val="0.92119866814650386"/>
          <c:h val="0.76672104404567698"/>
        </c:manualLayout>
      </c:layout>
      <c:barChart>
        <c:barDir val="col"/>
        <c:grouping val="clustered"/>
        <c:varyColors val="1"/>
        <c:ser>
          <c:idx val="0"/>
          <c:order val="0"/>
          <c:spPr>
            <a:solidFill>
              <a:srgbClr val="9999FF"/>
            </a:solidFill>
            <a:ln w="12700">
              <a:solidFill>
                <a:srgbClr val="000000"/>
              </a:solidFill>
              <a:prstDash val="solid"/>
            </a:ln>
          </c:spPr>
          <c:dPt>
            <c:idx val="0"/>
          </c:dPt>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660066"/>
              </a:solidFill>
              <a:ln w="12700">
                <a:solidFill>
                  <a:srgbClr val="000000"/>
                </a:solidFill>
                <a:prstDash val="solid"/>
              </a:ln>
            </c:spPr>
          </c:dPt>
          <c:dPt>
            <c:idx val="5"/>
            <c:spPr>
              <a:solidFill>
                <a:srgbClr val="FF808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CCCC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00FF"/>
              </a:solidFill>
              <a:ln w="12700">
                <a:solidFill>
                  <a:srgbClr val="000000"/>
                </a:solidFill>
                <a:prstDash val="solid"/>
              </a:ln>
            </c:spPr>
          </c:dPt>
          <c:dPt>
            <c:idx val="10"/>
            <c:spPr>
              <a:solidFill>
                <a:srgbClr val="FFFF00"/>
              </a:solidFill>
              <a:ln w="12700">
                <a:solidFill>
                  <a:srgbClr val="000000"/>
                </a:solidFill>
                <a:prstDash val="solid"/>
              </a:ln>
            </c:spPr>
          </c:dPt>
          <c:dPt>
            <c:idx val="11"/>
            <c:spPr>
              <a:solidFill>
                <a:srgbClr val="00FFFF"/>
              </a:solidFill>
              <a:ln w="12700">
                <a:solidFill>
                  <a:srgbClr val="000000"/>
                </a:solidFill>
                <a:prstDash val="solid"/>
              </a:ln>
            </c:spPr>
          </c:dPt>
          <c:dPt>
            <c:idx val="12"/>
            <c:spPr>
              <a:solidFill>
                <a:srgbClr val="800080"/>
              </a:solidFill>
              <a:ln w="12700">
                <a:solidFill>
                  <a:srgbClr val="000000"/>
                </a:solidFill>
                <a:prstDash val="solid"/>
              </a:ln>
            </c:spPr>
          </c:dPt>
          <c:dPt>
            <c:idx val="13"/>
            <c:spPr>
              <a:solidFill>
                <a:srgbClr val="800000"/>
              </a:solidFill>
              <a:ln w="12700">
                <a:solidFill>
                  <a:srgbClr val="000000"/>
                </a:solidFill>
                <a:prstDash val="solid"/>
              </a:ln>
            </c:spPr>
          </c:dPt>
          <c:dPt>
            <c:idx val="14"/>
            <c:spPr>
              <a:solidFill>
                <a:srgbClr val="008080"/>
              </a:solidFill>
              <a:ln w="12700">
                <a:solidFill>
                  <a:srgbClr val="000000"/>
                </a:solidFill>
                <a:prstDash val="solid"/>
              </a:ln>
            </c:spPr>
          </c:dPt>
          <c:dPt>
            <c:idx val="15"/>
            <c:spPr>
              <a:solidFill>
                <a:srgbClr val="0000FF"/>
              </a:solidFill>
              <a:ln w="12700">
                <a:solidFill>
                  <a:srgbClr val="000000"/>
                </a:solidFill>
                <a:prstDash val="solid"/>
              </a:ln>
            </c:spPr>
          </c:dPt>
          <c:dPt>
            <c:idx val="16"/>
            <c:spPr>
              <a:solidFill>
                <a:srgbClr val="00CCFF"/>
              </a:solidFill>
              <a:ln w="12700">
                <a:solidFill>
                  <a:srgbClr val="000000"/>
                </a:solidFill>
                <a:prstDash val="solid"/>
              </a:ln>
            </c:spPr>
          </c:dPt>
          <c:dPt>
            <c:idx val="17"/>
            <c:spPr>
              <a:solidFill>
                <a:srgbClr val="CCFFFF"/>
              </a:solidFill>
              <a:ln w="12700">
                <a:solidFill>
                  <a:srgbClr val="000000"/>
                </a:solidFill>
                <a:prstDash val="solid"/>
              </a:ln>
            </c:spPr>
          </c:dPt>
          <c:dPt>
            <c:idx val="18"/>
            <c:spPr>
              <a:solidFill>
                <a:srgbClr val="CCFFCC"/>
              </a:solidFill>
              <a:ln w="12700">
                <a:solidFill>
                  <a:srgbClr val="000000"/>
                </a:solidFill>
                <a:prstDash val="solid"/>
              </a:ln>
            </c:spPr>
          </c:dPt>
          <c:dPt>
            <c:idx val="19"/>
            <c:spPr>
              <a:solidFill>
                <a:srgbClr val="FFFF99"/>
              </a:solidFill>
              <a:ln w="12700">
                <a:solidFill>
                  <a:srgbClr val="000000"/>
                </a:solidFill>
                <a:prstDash val="solid"/>
              </a:ln>
            </c:spPr>
          </c:dPt>
          <c:dPt>
            <c:idx val="20"/>
            <c:spPr>
              <a:solidFill>
                <a:srgbClr val="99CCFF"/>
              </a:solidFill>
              <a:ln w="12700">
                <a:solidFill>
                  <a:srgbClr val="000000"/>
                </a:solidFill>
                <a:prstDash val="solid"/>
              </a:ln>
            </c:spPr>
          </c:dPt>
          <c:dPt>
            <c:idx val="21"/>
            <c:spPr>
              <a:solidFill>
                <a:srgbClr val="FF99CC"/>
              </a:solidFill>
              <a:ln w="12700">
                <a:solidFill>
                  <a:srgbClr val="000000"/>
                </a:solidFill>
                <a:prstDash val="solid"/>
              </a:ln>
            </c:spPr>
          </c:dPt>
          <c:dPt>
            <c:idx val="22"/>
            <c:spPr>
              <a:solidFill>
                <a:srgbClr val="CC99FF"/>
              </a:solidFill>
              <a:ln w="12700">
                <a:solidFill>
                  <a:srgbClr val="000000"/>
                </a:solidFill>
                <a:prstDash val="solid"/>
              </a:ln>
            </c:spPr>
          </c:dPt>
          <c:dPt>
            <c:idx val="23"/>
            <c:spPr>
              <a:solidFill>
                <a:srgbClr val="FFCC99"/>
              </a:solidFill>
              <a:ln w="12700">
                <a:solidFill>
                  <a:srgbClr val="000000"/>
                </a:solidFill>
                <a:prstDash val="solid"/>
              </a:ln>
            </c:spPr>
          </c:dPt>
          <c:dPt>
            <c:idx val="24"/>
            <c:spPr>
              <a:solidFill>
                <a:srgbClr val="3366FF"/>
              </a:solidFill>
              <a:ln w="12700">
                <a:solidFill>
                  <a:srgbClr val="000000"/>
                </a:solidFill>
                <a:prstDash val="solid"/>
              </a:ln>
            </c:spPr>
          </c:dPt>
          <c:dPt>
            <c:idx val="25"/>
            <c:spPr>
              <a:solidFill>
                <a:srgbClr val="33CCCC"/>
              </a:solidFill>
              <a:ln w="12700">
                <a:solidFill>
                  <a:srgbClr val="000000"/>
                </a:solidFill>
                <a:prstDash val="solid"/>
              </a:ln>
            </c:spPr>
          </c:dPt>
          <c:dLbls>
            <c:spPr>
              <a:noFill/>
              <a:ln w="25400">
                <a:noFill/>
              </a:ln>
            </c:spPr>
            <c:txPr>
              <a:bodyPr rot="-5400000" vert="horz"/>
              <a:lstStyle/>
              <a:p>
                <a:pPr algn="ctr">
                  <a:defRPr sz="1000" b="0" i="0" u="none" strike="noStrike" baseline="0">
                    <a:solidFill>
                      <a:srgbClr val="000000"/>
                    </a:solidFill>
                    <a:latin typeface="Arial"/>
                    <a:ea typeface="Arial"/>
                    <a:cs typeface="Arial"/>
                  </a:defRPr>
                </a:pPr>
                <a:endParaRPr lang="en-US"/>
              </a:p>
            </c:txPr>
            <c:dLblPos val="outEnd"/>
            <c:showVal val="1"/>
          </c:dLbls>
          <c:cat>
            <c:strRef>
              <c:f>'CPSLD Ratios 2008-2009'!$A$5:$A$30</c:f>
              <c:strCache>
                <c:ptCount val="26"/>
                <c:pt idx="0">
                  <c:v>BCIT</c:v>
                </c:pt>
                <c:pt idx="1">
                  <c:v>CAM</c:v>
                </c:pt>
                <c:pt idx="2">
                  <c:v>CAPU</c:v>
                </c:pt>
                <c:pt idx="3">
                  <c:v>CNC</c:v>
                </c:pt>
                <c:pt idx="4">
                  <c:v>COTR</c:v>
                </c:pt>
                <c:pt idx="5">
                  <c:v>DOUG</c:v>
                </c:pt>
                <c:pt idx="6">
                  <c:v>ECUAD</c:v>
                </c:pt>
                <c:pt idx="7">
                  <c:v>JI</c:v>
                </c:pt>
                <c:pt idx="8">
                  <c:v>KPU</c:v>
                </c:pt>
                <c:pt idx="9">
                  <c:v>LC</c:v>
                </c:pt>
                <c:pt idx="10">
                  <c:v>NI</c:v>
                </c:pt>
                <c:pt idx="11">
                  <c:v>NL</c:v>
                </c:pt>
                <c:pt idx="12">
                  <c:v>NW</c:v>
                </c:pt>
                <c:pt idx="13">
                  <c:v>OC</c:v>
                </c:pt>
                <c:pt idx="14">
                  <c:v>QUC</c:v>
                </c:pt>
                <c:pt idx="15">
                  <c:v>RR</c:v>
                </c:pt>
                <c:pt idx="16">
                  <c:v>SEL</c:v>
                </c:pt>
                <c:pt idx="17">
                  <c:v>SFU</c:v>
                </c:pt>
                <c:pt idx="18">
                  <c:v>TRU</c:v>
                </c:pt>
                <c:pt idx="19">
                  <c:v>TWU</c:v>
                </c:pt>
                <c:pt idx="20">
                  <c:v>UBC</c:v>
                </c:pt>
                <c:pt idx="21">
                  <c:v>UFV</c:v>
                </c:pt>
                <c:pt idx="22">
                  <c:v>UNBC</c:v>
                </c:pt>
                <c:pt idx="23">
                  <c:v>UVIC</c:v>
                </c:pt>
                <c:pt idx="24">
                  <c:v>VCC</c:v>
                </c:pt>
                <c:pt idx="25">
                  <c:v>VIU</c:v>
                </c:pt>
              </c:strCache>
            </c:strRef>
          </c:cat>
          <c:val>
            <c:numRef>
              <c:f>'CPSLD Ratios 2008-2009'!$J$5:$J$30</c:f>
              <c:numCache>
                <c:formatCode>0.00</c:formatCode>
                <c:ptCount val="26"/>
                <c:pt idx="0">
                  <c:v>545.28210944145167</c:v>
                </c:pt>
                <c:pt idx="1">
                  <c:v>475.65948502364682</c:v>
                </c:pt>
                <c:pt idx="2">
                  <c:v>268.03974221267453</c:v>
                </c:pt>
                <c:pt idx="3">
                  <c:v>302.1229508196721</c:v>
                </c:pt>
                <c:pt idx="4">
                  <c:v>335.79025110782868</c:v>
                </c:pt>
                <c:pt idx="5">
                  <c:v>187.07803992740472</c:v>
                </c:pt>
                <c:pt idx="6">
                  <c:v>113.39732888146911</c:v>
                </c:pt>
                <c:pt idx="7">
                  <c:v>374.11111111111109</c:v>
                </c:pt>
                <c:pt idx="8">
                  <c:v>153.70888157894737</c:v>
                </c:pt>
                <c:pt idx="9">
                  <c:v>234.08851422550052</c:v>
                </c:pt>
                <c:pt idx="10">
                  <c:v>222.34285714285713</c:v>
                </c:pt>
                <c:pt idx="11">
                  <c:v>233.97572078907439</c:v>
                </c:pt>
                <c:pt idx="12">
                  <c:v>0</c:v>
                </c:pt>
                <c:pt idx="13">
                  <c:v>218.13333333333333</c:v>
                </c:pt>
                <c:pt idx="14">
                  <c:v>59.574468085106382</c:v>
                </c:pt>
                <c:pt idx="15">
                  <c:v>112.08021390374333</c:v>
                </c:pt>
                <c:pt idx="16">
                  <c:v>288.04545454545456</c:v>
                </c:pt>
                <c:pt idx="17">
                  <c:v>129.52956251144059</c:v>
                </c:pt>
                <c:pt idx="18">
                  <c:v>350.86234817813761</c:v>
                </c:pt>
                <c:pt idx="19">
                  <c:v>111.38888888888889</c:v>
                </c:pt>
                <c:pt idx="20">
                  <c:v>131.84844930935625</c:v>
                </c:pt>
                <c:pt idx="21">
                  <c:v>275.53243574051407</c:v>
                </c:pt>
                <c:pt idx="22">
                  <c:v>128.36906263135774</c:v>
                </c:pt>
                <c:pt idx="23">
                  <c:v>96.731665440274725</c:v>
                </c:pt>
                <c:pt idx="24">
                  <c:v>255.42570951585978</c:v>
                </c:pt>
                <c:pt idx="25">
                  <c:v>251.12937062937061</c:v>
                </c:pt>
              </c:numCache>
            </c:numRef>
          </c:val>
        </c:ser>
        <c:dLbls>
          <c:showVal val="1"/>
        </c:dLbls>
        <c:axId val="86486400"/>
        <c:axId val="86496384"/>
      </c:barChart>
      <c:catAx>
        <c:axId val="86486400"/>
        <c:scaling>
          <c:orientation val="minMax"/>
        </c:scaling>
        <c:axPos val="b"/>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6496384"/>
        <c:crosses val="autoZero"/>
        <c:auto val="1"/>
        <c:lblAlgn val="ctr"/>
        <c:lblOffset val="100"/>
        <c:tickLblSkip val="1"/>
        <c:tickMarkSkip val="1"/>
      </c:catAx>
      <c:valAx>
        <c:axId val="86496384"/>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486400"/>
        <c:crosses val="autoZero"/>
        <c:crossBetween val="between"/>
      </c:valAx>
      <c:spPr>
        <a:no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28</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37</oddFooter>
  </headerFooter>
  <drawing r:id="rId2"/>
</chartsheet>
</file>

<file path=xl/chartsheets/sheet11.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38</oddFooter>
  </headerFooter>
  <drawing r:id="rId2"/>
</chartsheet>
</file>

<file path=xl/chartsheets/sheet12.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39</oddFooter>
  </headerFooter>
  <drawing r:id="rId2"/>
</chartsheet>
</file>

<file path=xl/chartsheets/sheet13.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40</oddFooter>
  </headerFooter>
  <drawing r:id="rId2"/>
</chartsheet>
</file>

<file path=xl/chartsheets/sheet14.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41</oddFooter>
  </headerFooter>
  <drawing r:id="rId2"/>
</chartsheet>
</file>

<file path=xl/chartsheets/sheet15.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42</oddFooter>
  </headerFooter>
  <drawing r:id="rId2"/>
</chartsheet>
</file>

<file path=xl/chartsheets/sheet16.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43</oddFooter>
  </headerFooter>
  <drawing r:id="rId2"/>
</chartsheet>
</file>

<file path=xl/chartsheets/sheet17.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44</oddFooter>
  </headerFooter>
  <drawing r:id="rId2"/>
</chartsheet>
</file>

<file path=xl/chartsheets/sheet18.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45</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verticalDpi="1200" r:id="rId1"/>
  <headerFooter alignWithMargins="0">
    <oddFooter>&amp;CCPSLD Graphs 2008-2009&amp;RPage 29</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30</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verticalDpi="1200" r:id="rId1"/>
  <headerFooter alignWithMargins="0">
    <oddFooter>&amp;CCPSLD Graphs 2008-2009&amp;RPage 31</oddFooter>
  </headerFooter>
  <drawing r:id="rId2"/>
</chartsheet>
</file>

<file path=xl/chartsheets/sheet5.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32</oddFooter>
  </headerFooter>
  <drawing r:id="rId2"/>
</chartsheet>
</file>

<file path=xl/chartsheets/sheet6.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 xml:space="preserve">&amp;CCPSLD Graphs 2008-2009&amp;RPage 33  </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34</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35</oddFooter>
  </headerFooter>
  <drawing r:id="rId2"/>
</chartsheet>
</file>

<file path=xl/chartsheets/sheet9.xml><?xml version="1.0" encoding="utf-8"?>
<chartsheet xmlns="http://schemas.openxmlformats.org/spreadsheetml/2006/main" xmlns:r="http://schemas.openxmlformats.org/officeDocument/2006/relationships">
  <sheetPr/>
  <sheetViews>
    <sheetView zoomScale="82" workbookViewId="0"/>
  </sheetViews>
  <pageMargins left="0.75" right="0.75" top="1" bottom="1" header="0.5" footer="0.5"/>
  <pageSetup orientation="landscape" r:id="rId1"/>
  <headerFooter alignWithMargins="0">
    <oddFooter>&amp;CCPSLD Graphs 2008-2009&amp;RPage 36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dimension ref="A1:T30"/>
  <sheetViews>
    <sheetView workbookViewId="0">
      <selection sqref="A1:A2"/>
    </sheetView>
  </sheetViews>
  <sheetFormatPr defaultRowHeight="11.25"/>
  <cols>
    <col min="1" max="1" width="5.140625" style="26" customWidth="1"/>
    <col min="2" max="2" width="5.85546875" style="24" customWidth="1"/>
    <col min="3" max="3" width="5.5703125" style="24" customWidth="1"/>
    <col min="4" max="4" width="6.28515625" style="24" customWidth="1"/>
    <col min="5" max="5" width="7.7109375" style="24" customWidth="1"/>
    <col min="6" max="6" width="6.85546875" style="47" customWidth="1"/>
    <col min="7" max="7" width="6.7109375" style="47" customWidth="1"/>
    <col min="8" max="8" width="6" style="47" customWidth="1"/>
    <col min="9" max="9" width="6.140625" style="47" customWidth="1"/>
    <col min="10" max="10" width="7.140625" style="25" customWidth="1"/>
    <col min="11" max="11" width="5.28515625" style="29" customWidth="1"/>
    <col min="12" max="12" width="6.140625" style="24" customWidth="1"/>
    <col min="13" max="13" width="6.5703125" style="25" customWidth="1"/>
    <col min="14" max="14" width="5.42578125" style="24" customWidth="1"/>
    <col min="15" max="15" width="5.28515625" style="24" customWidth="1"/>
    <col min="16" max="16" width="5.28515625" style="25" customWidth="1"/>
    <col min="17" max="17" width="5.42578125" style="25" customWidth="1"/>
    <col min="18" max="18" width="7.42578125" style="25" customWidth="1"/>
    <col min="19" max="19" width="5.5703125" style="25" customWidth="1"/>
    <col min="20" max="16384" width="9.140625" style="27"/>
  </cols>
  <sheetData>
    <row r="1" spans="1:19" ht="205.5" customHeight="1">
      <c r="A1" s="180"/>
      <c r="B1" s="179" t="s">
        <v>102</v>
      </c>
      <c r="C1" s="179" t="s">
        <v>103</v>
      </c>
      <c r="D1" s="179" t="s">
        <v>208</v>
      </c>
      <c r="E1" s="179" t="s">
        <v>209</v>
      </c>
      <c r="F1" s="185" t="s">
        <v>439</v>
      </c>
      <c r="G1" s="188" t="s">
        <v>210</v>
      </c>
      <c r="H1" s="188" t="s">
        <v>211</v>
      </c>
      <c r="I1" s="188" t="s">
        <v>212</v>
      </c>
      <c r="J1" s="178" t="s">
        <v>205</v>
      </c>
      <c r="K1" s="179" t="s">
        <v>107</v>
      </c>
      <c r="L1" s="179" t="s">
        <v>24</v>
      </c>
      <c r="M1" s="178" t="s">
        <v>213</v>
      </c>
      <c r="N1" s="179" t="s">
        <v>127</v>
      </c>
      <c r="O1" s="179" t="s">
        <v>108</v>
      </c>
      <c r="P1" s="178" t="s">
        <v>109</v>
      </c>
      <c r="Q1" s="178" t="s">
        <v>110</v>
      </c>
      <c r="R1" s="178" t="s">
        <v>129</v>
      </c>
      <c r="S1" s="178" t="s">
        <v>61</v>
      </c>
    </row>
    <row r="2" spans="1:19">
      <c r="A2" s="181"/>
      <c r="B2" s="179"/>
      <c r="C2" s="179"/>
      <c r="D2" s="179"/>
      <c r="E2" s="179"/>
      <c r="F2" s="186"/>
      <c r="G2" s="188"/>
      <c r="H2" s="188"/>
      <c r="I2" s="188"/>
      <c r="J2" s="178"/>
      <c r="K2" s="179"/>
      <c r="L2" s="179"/>
      <c r="M2" s="178"/>
      <c r="N2" s="179"/>
      <c r="O2" s="179"/>
      <c r="P2" s="178"/>
      <c r="Q2" s="178"/>
      <c r="R2" s="178"/>
      <c r="S2" s="178"/>
    </row>
    <row r="3" spans="1:19">
      <c r="A3" s="28"/>
      <c r="B3" s="179"/>
      <c r="C3" s="179"/>
      <c r="D3" s="179"/>
      <c r="E3" s="179"/>
      <c r="F3" s="187"/>
      <c r="G3" s="188"/>
      <c r="H3" s="188"/>
      <c r="I3" s="188"/>
      <c r="J3" s="178"/>
      <c r="K3" s="179"/>
      <c r="L3" s="179"/>
      <c r="M3" s="178"/>
      <c r="N3" s="179"/>
      <c r="O3" s="179"/>
      <c r="P3" s="178"/>
      <c r="Q3" s="178"/>
      <c r="R3" s="178"/>
      <c r="S3" s="178"/>
    </row>
    <row r="4" spans="1:19">
      <c r="A4" s="69" t="s">
        <v>38</v>
      </c>
      <c r="B4" s="182" t="s">
        <v>51</v>
      </c>
      <c r="C4" s="183"/>
      <c r="D4" s="183"/>
      <c r="E4" s="183"/>
      <c r="F4" s="183"/>
      <c r="G4" s="183"/>
      <c r="H4" s="183"/>
      <c r="I4" s="183"/>
      <c r="J4" s="183"/>
      <c r="K4" s="183"/>
      <c r="L4" s="183"/>
      <c r="M4" s="183"/>
      <c r="N4" s="183"/>
      <c r="O4" s="183"/>
      <c r="P4" s="183"/>
      <c r="Q4" s="183"/>
      <c r="R4" s="183"/>
      <c r="S4" s="184"/>
    </row>
    <row r="5" spans="1:19" ht="17.25" customHeight="1">
      <c r="A5" s="173" t="s">
        <v>13</v>
      </c>
      <c r="B5" s="174">
        <f>'CPSLD Stats 2008-2009'!DA4</f>
        <v>8.2462653584371974</v>
      </c>
      <c r="C5" s="174">
        <f>'CPSLD Stats 2008-2009'!DB4</f>
        <v>2.9689945455774462E-2</v>
      </c>
      <c r="D5" s="174">
        <f>'CPSLD Stats 2008-2009'!DC4</f>
        <v>39.486782514649988</v>
      </c>
      <c r="E5" s="174">
        <f>'CPSLD Stats 2008-2009'!DD4</f>
        <v>174.47126158869807</v>
      </c>
      <c r="F5" s="175">
        <f>'CPSLD Stats 2008-2009'!DE4</f>
        <v>0.22632255968743376</v>
      </c>
      <c r="G5" s="175">
        <f>'CPSLD Stats 2008-2009'!DF4</f>
        <v>3.8645203566289012E-2</v>
      </c>
      <c r="H5" s="175">
        <f>'CPSLD Stats 2008-2009'!DG4</f>
        <v>0.1130965716582618</v>
      </c>
      <c r="I5" s="175">
        <f>'CPSLD Stats 2008-2009'!DH4</f>
        <v>1.3361614289241257E-2</v>
      </c>
      <c r="J5" s="174">
        <f>'CPSLD Stats 2008-2009'!DI4</f>
        <v>545.28210944145167</v>
      </c>
      <c r="K5" s="174">
        <f>'CPSLD Stats 2008-2009'!DJ4</f>
        <v>3.7133230380457674</v>
      </c>
      <c r="L5" s="174">
        <f>'CPSLD Stats 2008-2009'!DK4</f>
        <v>0.45030360734710861</v>
      </c>
      <c r="M5" s="174">
        <f>'CPSLD Stats 2008-2009'!DL4</f>
        <v>46.985209689841071</v>
      </c>
      <c r="N5" s="174">
        <f>'CPSLD Stats 2008-2009'!DM4</f>
        <v>0.69420396108589288</v>
      </c>
      <c r="O5" s="174">
        <f>'CPSLD Stats 2008-2009'!DN4</f>
        <v>0.17787969072540183</v>
      </c>
      <c r="P5" s="174">
        <f>'CPSLD Stats 2008-2009'!DO4</f>
        <v>0.11501084124978553</v>
      </c>
      <c r="Q5" s="174">
        <f>'CPSLD Stats 2008-2009'!DP4</f>
        <v>5.0176527784277329E-2</v>
      </c>
      <c r="R5" s="174">
        <f>'CPSLD Stats 2008-2009'!DQ4</f>
        <v>5.1601927984122486</v>
      </c>
      <c r="S5" s="174">
        <f>'CPSLD Stats 2008-2009'!DR4</f>
        <v>0.4175824175824176</v>
      </c>
    </row>
    <row r="6" spans="1:19" ht="17.25" customHeight="1">
      <c r="A6" s="26" t="s">
        <v>25</v>
      </c>
      <c r="B6" s="48">
        <f>'CPSLD Stats 2008-2009'!DA5</f>
        <v>11.021675246912217</v>
      </c>
      <c r="C6" s="48">
        <f>'CPSLD Stats 2008-2009'!DB5</f>
        <v>3.5904460991184078E-2</v>
      </c>
      <c r="D6" s="48">
        <f>'CPSLD Stats 2008-2009'!DC5</f>
        <v>30.149068693519521</v>
      </c>
      <c r="E6" s="48">
        <f>'CPSLD Stats 2008-2009'!DD5</f>
        <v>175.96527983384524</v>
      </c>
      <c r="F6" s="92">
        <f>'CPSLD Stats 2008-2009'!DE5</f>
        <v>0.17133532661663539</v>
      </c>
      <c r="G6" s="92">
        <f>'CPSLD Stats 2008-2009'!DF5</f>
        <v>2.9430729429031785E-2</v>
      </c>
      <c r="H6" s="92">
        <f>'CPSLD Stats 2008-2009'!DG5</f>
        <v>5.8370016893242976E-2</v>
      </c>
      <c r="I6" s="92">
        <f>'CPSLD Stats 2008-2009'!DH5</f>
        <v>1.6780101292318599E-2</v>
      </c>
      <c r="J6" s="48">
        <f>'CPSLD Stats 2008-2009'!DI5</f>
        <v>475.65948502364682</v>
      </c>
      <c r="K6" s="48">
        <f>'CPSLD Stats 2008-2009'!DJ5</f>
        <v>4.7162995205373521</v>
      </c>
      <c r="L6" s="48">
        <f>'CPSLD Stats 2008-2009'!DK5</f>
        <v>0.42791131247118258</v>
      </c>
      <c r="M6" s="48">
        <f>'CPSLD Stats 2008-2009'!DL5</f>
        <v>37.310030685624611</v>
      </c>
      <c r="N6" s="48">
        <f>'CPSLD Stats 2008-2009'!DM5</f>
        <v>1.4483307187520715</v>
      </c>
      <c r="O6" s="48">
        <f>'CPSLD Stats 2008-2009'!DN5</f>
        <v>2.0769349742592636E-2</v>
      </c>
      <c r="P6" s="48">
        <f>'CPSLD Stats 2008-2009'!DO5</f>
        <v>0.49316158112198683</v>
      </c>
      <c r="Q6" s="48">
        <f>'CPSLD Stats 2008-2009'!DP5</f>
        <v>5.0266245387657706E-2</v>
      </c>
      <c r="R6" s="48">
        <f>'CPSLD Stats 2008-2009'!DQ5</f>
        <v>6.6736731476615869</v>
      </c>
      <c r="S6" s="48">
        <f>'CPSLD Stats 2008-2009'!DR5</f>
        <v>0.70866141732283461</v>
      </c>
    </row>
    <row r="7" spans="1:19" ht="17.25" customHeight="1">
      <c r="A7" s="173" t="s">
        <v>260</v>
      </c>
      <c r="B7" s="174">
        <f>'CPSLD Stats 2008-2009'!DA6</f>
        <v>28.977939850527964</v>
      </c>
      <c r="C7" s="174">
        <f>'CPSLD Stats 2008-2009'!DB6</f>
        <v>8.4553888076298864E-2</v>
      </c>
      <c r="D7" s="174">
        <f>'CPSLD Stats 2008-2009'!DC6</f>
        <v>73.423631008435365</v>
      </c>
      <c r="E7" s="174">
        <f>'CPSLD Stats 2008-2009'!DD6</f>
        <v>278.05933398785788</v>
      </c>
      <c r="F7" s="175">
        <f>'CPSLD Stats 2008-2009'!DE6</f>
        <v>0.26405742240482233</v>
      </c>
      <c r="G7" s="175">
        <f>'CPSLD Stats 2008-2009'!DF6</f>
        <v>6.5034723821264642E-2</v>
      </c>
      <c r="H7" s="175">
        <f>'CPSLD Stats 2008-2009'!DG6</f>
        <v>0.10523673679271352</v>
      </c>
      <c r="I7" s="175">
        <f>'CPSLD Stats 2008-2009'!DH6</f>
        <v>2.2059169124526979E-2</v>
      </c>
      <c r="J7" s="174">
        <f>'CPSLD Stats 2008-2009'!DI6</f>
        <v>268.03974221267453</v>
      </c>
      <c r="K7" s="174">
        <f>'CPSLD Stats 2008-2009'!DJ6</f>
        <v>13.986455348734697</v>
      </c>
      <c r="L7" s="174">
        <f>'CPSLD Stats 2008-2009'!DK6</f>
        <v>0.48265871973227498</v>
      </c>
      <c r="M7" s="174">
        <f>'CPSLD Stats 2008-2009'!DL6</f>
        <v>19.880614998925576</v>
      </c>
      <c r="N7" s="174">
        <f>'CPSLD Stats 2008-2009'!DM6</f>
        <v>1.6209501292352082</v>
      </c>
      <c r="O7" s="174">
        <f>'CPSLD Stats 2008-2009'!DN6</f>
        <v>0.84153158748923051</v>
      </c>
      <c r="P7" s="174">
        <f>'CPSLD Stats 2008-2009'!DO6</f>
        <v>0.76675549500090179</v>
      </c>
      <c r="Q7" s="174">
        <f>'CPSLD Stats 2008-2009'!DP6</f>
        <v>7.934440682041316E-2</v>
      </c>
      <c r="R7" s="174">
        <f>'CPSLD Stats 2008-2009'!DQ6</f>
        <v>9.1031149301825991</v>
      </c>
      <c r="S7" s="174">
        <f>'CPSLD Stats 2008-2009'!DR6</f>
        <v>0.43952802359882004</v>
      </c>
    </row>
    <row r="8" spans="1:19" ht="17.25" customHeight="1">
      <c r="A8" s="26" t="s">
        <v>26</v>
      </c>
      <c r="B8" s="48">
        <f>'CPSLD Stats 2008-2009'!DA7</f>
        <v>52.887761469383328</v>
      </c>
      <c r="C8" s="48">
        <f>'CPSLD Stats 2008-2009'!DB7</f>
        <v>9.658428063702218E-2</v>
      </c>
      <c r="D8" s="48">
        <f>'CPSLD Stats 2008-2009'!DC7</f>
        <v>52.052144659377632</v>
      </c>
      <c r="E8" s="48">
        <f>'CPSLD Stats 2008-2009'!DD7</f>
        <v>269.04853631406172</v>
      </c>
      <c r="F8" s="92">
        <f>'CPSLD Stats 2008-2009'!DE7</f>
        <v>0.19346748870106062</v>
      </c>
      <c r="G8" s="92">
        <f>'CPSLD Stats 2008-2009'!DF7</f>
        <v>6.3351706084385576E-2</v>
      </c>
      <c r="H8" s="92">
        <f>'CPSLD Stats 2008-2009'!DG7</f>
        <v>5.5246317886911783E-2</v>
      </c>
      <c r="I8" s="92">
        <f>'CPSLD Stats 2008-2009'!DH7</f>
        <v>3.2132298937571378E-2</v>
      </c>
      <c r="J8" s="48">
        <f>'CPSLD Stats 2008-2009'!DI7</f>
        <v>302.1229508196721</v>
      </c>
      <c r="K8" s="48">
        <f>'CPSLD Stats 2008-2009'!DJ7</f>
        <v>7.45788002930085</v>
      </c>
      <c r="L8" s="48">
        <f>'CPSLD Stats 2008-2009'!DK7</f>
        <v>0.14101334263538851</v>
      </c>
      <c r="M8" s="48">
        <f>'CPSLD Stats 2008-2009'!DL7</f>
        <v>36.075739386663756</v>
      </c>
      <c r="N8" s="48">
        <f>'CPSLD Stats 2008-2009'!DM7</f>
        <v>3.7293469708890643</v>
      </c>
      <c r="O8" s="48">
        <f>'CPSLD Stats 2008-2009'!DN7</f>
        <v>0.41238232182099355</v>
      </c>
      <c r="P8" s="48">
        <f>'CPSLD Stats 2008-2009'!DO7</f>
        <v>0.62399956591334549</v>
      </c>
      <c r="Q8" s="48">
        <f>'CPSLD Stats 2008-2009'!DP7</f>
        <v>6.9725168886839037E-2</v>
      </c>
      <c r="R8" s="48">
        <f>'CPSLD Stats 2008-2009'!DQ7</f>
        <v>5.7377049180327875</v>
      </c>
      <c r="S8" s="48">
        <f>'CPSLD Stats 2008-2009'!DR7</f>
        <v>0.5</v>
      </c>
    </row>
    <row r="9" spans="1:19" ht="17.25" customHeight="1">
      <c r="A9" s="173" t="s">
        <v>223</v>
      </c>
      <c r="B9" s="174">
        <f>'CPSLD Stats 2008-2009'!DA8</f>
        <v>26.758456868869043</v>
      </c>
      <c r="C9" s="174">
        <f>'CPSLD Stats 2008-2009'!DB8</f>
        <v>4.0469801609994277E-2</v>
      </c>
      <c r="D9" s="174">
        <f>'CPSLD Stats 2008-2009'!DC8</f>
        <v>20.28725201249285</v>
      </c>
      <c r="E9" s="174">
        <f>'CPSLD Stats 2008-2009'!DD8</f>
        <v>166.69732107508906</v>
      </c>
      <c r="F9" s="175">
        <f>'CPSLD Stats 2008-2009'!DE8</f>
        <v>0.12170112801845463</v>
      </c>
      <c r="G9" s="175">
        <f>'CPSLD Stats 2008-2009'!DF8</f>
        <v>2.2348601417663854E-2</v>
      </c>
      <c r="H9" s="175">
        <f>'CPSLD Stats 2008-2009'!DG8</f>
        <v>8.4957496842220703E-2</v>
      </c>
      <c r="I9" s="175">
        <f>'CPSLD Stats 2008-2009'!DH8</f>
        <v>1.6899765322796325E-2</v>
      </c>
      <c r="J9" s="174">
        <f>'CPSLD Stats 2008-2009'!DI8</f>
        <v>335.79025110782868</v>
      </c>
      <c r="K9" s="174">
        <f>'CPSLD Stats 2008-2009'!DJ8</f>
        <v>7.3611050015396113</v>
      </c>
      <c r="L9" s="174">
        <f>'CPSLD Stats 2008-2009'!DK8</f>
        <v>0.27509452572743714</v>
      </c>
      <c r="M9" s="174">
        <f>'CPSLD Stats 2008-2009'!DL8</f>
        <v>22.645692601888371</v>
      </c>
      <c r="N9" s="174">
        <f>'CPSLD Stats 2008-2009'!DM8</f>
        <v>5.8905555799938414</v>
      </c>
      <c r="O9" s="174">
        <f>'CPSLD Stats 2008-2009'!DN8</f>
        <v>0.28680772445343772</v>
      </c>
      <c r="P9" s="174">
        <f>'CPSLD Stats 2008-2009'!DO8</f>
        <v>0.44692737430167595</v>
      </c>
      <c r="Q9" s="174">
        <f>'CPSLD Stats 2008-2009'!DP8</f>
        <v>3.7830466722385957E-2</v>
      </c>
      <c r="R9" s="174">
        <f>'CPSLD Stats 2008-2009'!DQ8</f>
        <v>10.930576070901035</v>
      </c>
      <c r="S9" s="174">
        <f>'CPSLD Stats 2008-2009'!DR8</f>
        <v>0.54054054054054057</v>
      </c>
    </row>
    <row r="10" spans="1:19" ht="17.25" customHeight="1">
      <c r="A10" s="26" t="s">
        <v>27</v>
      </c>
      <c r="B10" s="48">
        <f>'CPSLD Stats 2008-2009'!DA9</f>
        <v>26.325184322856032</v>
      </c>
      <c r="C10" s="48">
        <f>'CPSLD Stats 2008-2009'!DB9</f>
        <v>0.12750152447474916</v>
      </c>
      <c r="D10" s="48">
        <f>'CPSLD Stats 2008-2009'!DC9</f>
        <v>67.728255446532515</v>
      </c>
      <c r="E10" s="48">
        <f>'CPSLD Stats 2008-2009'!DD9</f>
        <v>387.90952935306831</v>
      </c>
      <c r="F10" s="92">
        <f>'CPSLD Stats 2008-2009'!DE9</f>
        <v>0.17459807073954983</v>
      </c>
      <c r="G10" s="92">
        <f>'CPSLD Stats 2008-2009'!DF9</f>
        <v>3.6012861736334403E-2</v>
      </c>
      <c r="H10" s="92">
        <f>'CPSLD Stats 2008-2009'!DG9</f>
        <v>5.8949624866023578E-2</v>
      </c>
      <c r="I10" s="92">
        <f>'CPSLD Stats 2008-2009'!DH9</f>
        <v>3.1036463187112118E-2</v>
      </c>
      <c r="J10" s="48">
        <f>'CPSLD Stats 2008-2009'!DI9</f>
        <v>187.07803992740472</v>
      </c>
      <c r="K10" s="48">
        <f>'CPSLD Stats 2008-2009'!DJ9</f>
        <v>25.881284993624924</v>
      </c>
      <c r="L10" s="48">
        <f>'CPSLD Stats 2008-2009'!DK9</f>
        <v>0.98313784535040427</v>
      </c>
      <c r="M10" s="48">
        <f>'CPSLD Stats 2008-2009'!DL9</f>
        <v>14.988032064428726</v>
      </c>
      <c r="N10" s="48">
        <f>'CPSLD Stats 2008-2009'!DM9</f>
        <v>3.8280946837407837</v>
      </c>
      <c r="O10" s="48">
        <f>'CPSLD Stats 2008-2009'!DN9</f>
        <v>1.2035035201507844</v>
      </c>
      <c r="P10" s="48">
        <f>'CPSLD Stats 2008-2009'!DO9</f>
        <v>0.74345861743999109</v>
      </c>
      <c r="Q10" s="48">
        <f>'CPSLD Stats 2008-2009'!DP9</f>
        <v>0.10006097898996617</v>
      </c>
      <c r="R10" s="48">
        <f>'CPSLD Stats 2008-2009'!DQ9</f>
        <v>3.629764065335753</v>
      </c>
      <c r="S10" s="48">
        <f>'CPSLD Stats 2008-2009'!DR9</f>
        <v>1</v>
      </c>
    </row>
    <row r="11" spans="1:19" ht="17.25" customHeight="1">
      <c r="A11" s="176" t="s">
        <v>237</v>
      </c>
      <c r="B11" s="174">
        <f>'CPSLD Stats 2008-2009'!DA10</f>
        <v>137.12108943687892</v>
      </c>
      <c r="C11" s="174">
        <f>'CPSLD Stats 2008-2009'!DB10</f>
        <v>0.13397129186602871</v>
      </c>
      <c r="D11" s="174">
        <f>'CPSLD Stats 2008-2009'!DC10</f>
        <v>113.64151637835849</v>
      </c>
      <c r="E11" s="174">
        <f>'CPSLD Stats 2008-2009'!DD10</f>
        <v>513.56937799043067</v>
      </c>
      <c r="F11" s="175">
        <f>'CPSLD Stats 2008-2009'!DE10</f>
        <v>0.22127782778449842</v>
      </c>
      <c r="G11" s="175">
        <f>'CPSLD Stats 2008-2009'!DF10</f>
        <v>3.7418086124950553E-2</v>
      </c>
      <c r="H11" s="175">
        <f>'CPSLD Stats 2008-2009'!DG10</f>
        <v>7.1705815240137374E-2</v>
      </c>
      <c r="I11" s="175">
        <f>'CPSLD Stats 2008-2009'!DH10</f>
        <v>3.126998538295226E-2</v>
      </c>
      <c r="J11" s="174">
        <f>'CPSLD Stats 2008-2009'!DI10</f>
        <v>113.39732888146911</v>
      </c>
      <c r="K11" s="174">
        <f>'CPSLD Stats 2008-2009'!DJ10</f>
        <v>34.463010673536992</v>
      </c>
      <c r="L11" s="174">
        <f>'CPSLD Stats 2008-2009'!DK10</f>
        <v>0.25133267840175222</v>
      </c>
      <c r="M11" s="174">
        <f>'CPSLD Stats 2008-2009'!DL10</f>
        <v>14.902046221538724</v>
      </c>
      <c r="N11" s="174">
        <f>'CPSLD Stats 2008-2009'!DM10</f>
        <v>1.4898785425101215</v>
      </c>
      <c r="O11" s="174">
        <f>'CPSLD Stats 2008-2009'!DN10</f>
        <v>0.24585940375414059</v>
      </c>
      <c r="P11" s="174">
        <f>'CPSLD Stats 2008-2009'!DO10</f>
        <v>0.73021715126978282</v>
      </c>
      <c r="Q11" s="174">
        <f>'CPSLD Stats 2008-2009'!DP10</f>
        <v>6.2569009937430989E-2</v>
      </c>
      <c r="R11" s="174">
        <f>'CPSLD Stats 2008-2009'!DQ10</f>
        <v>6.5108514190317193</v>
      </c>
      <c r="S11" s="174">
        <f>'CPSLD Stats 2008-2009'!DR10</f>
        <v>1</v>
      </c>
    </row>
    <row r="12" spans="1:19" ht="17.25" customHeight="1">
      <c r="A12" s="26" t="s">
        <v>28</v>
      </c>
      <c r="B12" s="48">
        <f>'CPSLD Stats 2008-2009'!DA11</f>
        <v>12.312518562518562</v>
      </c>
      <c r="C12" s="48">
        <f>'CPSLD Stats 2008-2009'!DB11</f>
        <v>6.3483813483813489E-2</v>
      </c>
      <c r="D12" s="48">
        <f>'CPSLD Stats 2008-2009'!DC11</f>
        <v>66.490941490941495</v>
      </c>
      <c r="E12" s="48">
        <f>'CPSLD Stats 2008-2009'!DD11</f>
        <v>243.00378675378676</v>
      </c>
      <c r="F12" s="92">
        <f>'CPSLD Stats 2008-2009'!DE11</f>
        <v>0.27362100969360864</v>
      </c>
      <c r="G12" s="92">
        <f>'CPSLD Stats 2008-2009'!DF11</f>
        <v>4.5832664940302956E-2</v>
      </c>
      <c r="H12" s="92">
        <f>'CPSLD Stats 2008-2009'!DG11</f>
        <v>7.1804508406474635E-2</v>
      </c>
      <c r="I12" s="92">
        <f>'CPSLD Stats 2008-2009'!DH11</f>
        <v>1.6261745950364278E-2</v>
      </c>
      <c r="J12" s="48">
        <f>'CPSLD Stats 2008-2009'!DI11</f>
        <v>374.11111111111109</v>
      </c>
      <c r="K12" s="48">
        <f>'CPSLD Stats 2008-2009'!DJ11</f>
        <v>2.925081675081675</v>
      </c>
      <c r="L12" s="48">
        <f>'CPSLD Stats 2008-2009'!DK11</f>
        <v>0.23756972712196592</v>
      </c>
      <c r="M12" s="48">
        <f>'CPSLD Stats 2008-2009'!DL11</f>
        <v>83.075897956593479</v>
      </c>
      <c r="N12" s="48">
        <f>'CPSLD Stats 2008-2009'!DM11</f>
        <v>1.3420700920700921</v>
      </c>
      <c r="O12" s="48">
        <f>'CPSLD Stats 2008-2009'!DN11</f>
        <v>0.29328779328779331</v>
      </c>
      <c r="P12" s="48">
        <f>'CPSLD Stats 2008-2009'!DO11</f>
        <v>0.2427977427977428</v>
      </c>
      <c r="Q12" s="48">
        <f>'CPSLD Stats 2008-2009'!DP11</f>
        <v>2.5616275616275618E-2</v>
      </c>
      <c r="R12" s="48">
        <f>'CPSLD Stats 2008-2009'!DQ11</f>
        <v>7.2222222222222223</v>
      </c>
      <c r="S12" s="48">
        <f>'CPSLD Stats 2008-2009'!DR11</f>
        <v>1</v>
      </c>
    </row>
    <row r="13" spans="1:19" ht="17.25" customHeight="1">
      <c r="A13" s="173" t="s">
        <v>239</v>
      </c>
      <c r="B13" s="174">
        <f>'CPSLD Stats 2008-2009'!DA12</f>
        <v>21.347814456155369</v>
      </c>
      <c r="C13" s="174">
        <f>'CPSLD Stats 2008-2009'!DB12</f>
        <v>9.8764111069498686E-2</v>
      </c>
      <c r="D13" s="174">
        <f>'CPSLD Stats 2008-2009'!DC12</f>
        <v>92.425005617676959</v>
      </c>
      <c r="E13" s="174">
        <f>'CPSLD Stats 2008-2009'!DD12</f>
        <v>423.60796640094162</v>
      </c>
      <c r="F13" s="175">
        <f>'CPSLD Stats 2008-2009'!DE12</f>
        <v>0.21818523953394545</v>
      </c>
      <c r="G13" s="175">
        <f>'CPSLD Stats 2008-2009'!DF12</f>
        <v>3.7305988204969491E-2</v>
      </c>
      <c r="H13" s="175">
        <f>'CPSLD Stats 2008-2009'!DG12</f>
        <v>5.2615288374786157E-2</v>
      </c>
      <c r="I13" s="175">
        <f>'CPSLD Stats 2008-2009'!DH12</f>
        <v>3.6110974742711598E-2</v>
      </c>
      <c r="J13" s="174">
        <f>'CPSLD Stats 2008-2009'!DI12</f>
        <v>153.70888157894737</v>
      </c>
      <c r="K13" s="174">
        <f>'CPSLD Stats 2008-2009'!DJ12</f>
        <v>7.2023968755015781</v>
      </c>
      <c r="L13" s="174">
        <f>'CPSLD Stats 2008-2009'!DK12</f>
        <v>0.33738333684199973</v>
      </c>
      <c r="M13" s="174">
        <f>'CPSLD Stats 2008-2009'!DL12</f>
        <v>58.814860347645222</v>
      </c>
      <c r="N13" s="174">
        <f>'CPSLD Stats 2008-2009'!DM12</f>
        <v>4.4898614306350648</v>
      </c>
      <c r="O13" s="174">
        <f>'CPSLD Stats 2008-2009'!DN12</f>
        <v>0.8626611738269756</v>
      </c>
      <c r="P13" s="174">
        <f>'CPSLD Stats 2008-2009'!DO12</f>
        <v>1.1081269059975389</v>
      </c>
      <c r="Q13" s="174">
        <f>'CPSLD Stats 2008-2009'!DP12</f>
        <v>0.10818040768284201</v>
      </c>
      <c r="R13" s="174">
        <f>'CPSLD Stats 2008-2009'!DQ12</f>
        <v>4.3544407894736841</v>
      </c>
      <c r="S13" s="174">
        <f>'CPSLD Stats 2008-2009'!DR12</f>
        <v>0.76298394711992445</v>
      </c>
    </row>
    <row r="14" spans="1:19" ht="17.25" customHeight="1">
      <c r="A14" s="26" t="s">
        <v>14</v>
      </c>
      <c r="B14" s="48">
        <f>'CPSLD Stats 2008-2009'!DA13</f>
        <v>15.330782504313902</v>
      </c>
      <c r="C14" s="48">
        <f>'CPSLD Stats 2008-2009'!DB13</f>
        <v>5.1766824217870808E-2</v>
      </c>
      <c r="D14" s="48">
        <f>'CPSLD Stats 2008-2009'!DC13</f>
        <v>35.865251706804713</v>
      </c>
      <c r="E14" s="48">
        <f>'CPSLD Stats 2008-2009'!DD13</f>
        <v>320.94935404006304</v>
      </c>
      <c r="F14" s="92">
        <f>'CPSLD Stats 2008-2009'!DE13</f>
        <v>0.11174738710434598</v>
      </c>
      <c r="G14" s="92">
        <f>'CPSLD Stats 2008-2009'!DF13</f>
        <v>2.3919378240796301E-2</v>
      </c>
      <c r="H14" s="92">
        <f>'CPSLD Stats 2008-2009'!DG13</f>
        <v>3.4854315679311305E-2</v>
      </c>
      <c r="I14" s="92">
        <f>'CPSLD Stats 2008-2009'!DH13</f>
        <v>4.9369006803726599E-2</v>
      </c>
      <c r="J14" s="48">
        <f>'CPSLD Stats 2008-2009'!DI13</f>
        <v>234.08851422550052</v>
      </c>
      <c r="K14" s="48">
        <f>'CPSLD Stats 2008-2009'!DJ13</f>
        <v>9.9755420511666291</v>
      </c>
      <c r="L14" s="48">
        <f>'CPSLD Stats 2008-2009'!DK13</f>
        <v>0.65068707669420189</v>
      </c>
      <c r="M14" s="48">
        <f>'CPSLD Stats 2008-2009'!DL13</f>
        <v>32.173625492614548</v>
      </c>
      <c r="N14" s="48">
        <f>'CPSLD Stats 2008-2009'!DM13</f>
        <v>2.1871108110135795</v>
      </c>
      <c r="O14" s="48">
        <f>'CPSLD Stats 2008-2009'!DN13</f>
        <v>0.82781904118838623</v>
      </c>
      <c r="P14" s="48">
        <f>'CPSLD Stats 2008-2009'!DO13</f>
        <v>0.71168129642133693</v>
      </c>
      <c r="Q14" s="48">
        <f>'CPSLD Stats 2008-2009'!DP13</f>
        <v>7.2773651436716935E-2</v>
      </c>
      <c r="R14" s="48">
        <f>'CPSLD Stats 2008-2009'!DQ13</f>
        <v>2.4236037934668069</v>
      </c>
      <c r="S14" s="48">
        <f>'CPSLD Stats 2008-2009'!DR13</f>
        <v>1</v>
      </c>
    </row>
    <row r="15" spans="1:19" ht="17.25" customHeight="1">
      <c r="A15" s="173" t="s">
        <v>30</v>
      </c>
      <c r="B15" s="174">
        <f>'CPSLD Stats 2008-2009'!DA14</f>
        <v>16.20663068619892</v>
      </c>
      <c r="C15" s="174">
        <f>'CPSLD Stats 2008-2009'!DB14</f>
        <v>0.130215026128673</v>
      </c>
      <c r="D15" s="174">
        <f>'CPSLD Stats 2008-2009'!DC14</f>
        <v>39.625203460978327</v>
      </c>
      <c r="E15" s="174">
        <f>'CPSLD Stats 2008-2009'!DD14</f>
        <v>245.09723293069479</v>
      </c>
      <c r="F15" s="175">
        <f>'CPSLD Stats 2008-2009'!DE14</f>
        <v>0.16167136196181781</v>
      </c>
      <c r="G15" s="175">
        <f>'CPSLD Stats 2008-2009'!DF14</f>
        <v>3.9480674724398993E-2</v>
      </c>
      <c r="H15" s="175">
        <f>'CPSLD Stats 2008-2009'!DG14</f>
        <v>5.0275775772277022E-2</v>
      </c>
      <c r="I15" s="175">
        <f>'CPSLD Stats 2008-2009'!DH14</f>
        <v>2.061464204340184E-2</v>
      </c>
      <c r="J15" s="174">
        <f>'CPSLD Stats 2008-2009'!DI14</f>
        <v>222.34285714285713</v>
      </c>
      <c r="K15" s="174">
        <f>'CPSLD Stats 2008-2009'!DJ14</f>
        <v>4.8946286301721926</v>
      </c>
      <c r="L15" s="174">
        <f>'CPSLD Stats 2008-2009'!DK14</f>
        <v>0.30201395496352679</v>
      </c>
      <c r="M15" s="174">
        <f>'CPSLD Stats 2008-2009'!DL14</f>
        <v>50.074735276100462</v>
      </c>
      <c r="N15" s="174">
        <f>'CPSLD Stats 2008-2009'!DM14</f>
        <v>1.7981667095005569</v>
      </c>
      <c r="O15" s="174">
        <f>'CPSLD Stats 2008-2009'!DN14</f>
        <v>0.55212884434164311</v>
      </c>
      <c r="P15" s="174">
        <f>'CPSLD Stats 2008-2009'!DO14</f>
        <v>0.55941060567120704</v>
      </c>
      <c r="Q15" s="174">
        <f>'CPSLD Stats 2008-2009'!DP14</f>
        <v>9.7232930694765698E-2</v>
      </c>
      <c r="R15" s="174">
        <f>'CPSLD Stats 2008-2009'!DQ14</f>
        <v>17.095238095238095</v>
      </c>
      <c r="S15" s="174">
        <f>'CPSLD Stats 2008-2009'!DR14</f>
        <v>0.92200557103064062</v>
      </c>
    </row>
    <row r="16" spans="1:19" ht="17.25" customHeight="1">
      <c r="A16" s="26" t="s">
        <v>31</v>
      </c>
      <c r="B16" s="48">
        <f>'CPSLD Stats 2008-2009'!DA15</f>
        <v>32.711589597250146</v>
      </c>
      <c r="C16" s="48">
        <f>'CPSLD Stats 2008-2009'!DB15</f>
        <v>0.15500356702769311</v>
      </c>
      <c r="D16" s="48">
        <f>'CPSLD Stats 2008-2009'!DC15</f>
        <v>60.970633633828385</v>
      </c>
      <c r="E16" s="48">
        <f>'CPSLD Stats 2008-2009'!DD15</f>
        <v>320.35560023347813</v>
      </c>
      <c r="F16" s="92">
        <f>'CPSLD Stats 2008-2009'!DE15</f>
        <v>0.19032173493890045</v>
      </c>
      <c r="G16" s="92">
        <f>'CPSLD Stats 2008-2009'!DF15</f>
        <v>4.5623246428884497E-2</v>
      </c>
      <c r="H16" s="92">
        <f>'CPSLD Stats 2008-2009'!DG15</f>
        <v>8.3128952905348108E-2</v>
      </c>
      <c r="I16" s="92">
        <f>'CPSLD Stats 2008-2009'!DH15</f>
        <v>1.6417644253813046E-2</v>
      </c>
      <c r="J16" s="48">
        <f>'CPSLD Stats 2008-2009'!DI15</f>
        <v>233.97572078907439</v>
      </c>
      <c r="K16" s="48">
        <f>'CPSLD Stats 2008-2009'!DJ15</f>
        <v>6.8071859394253842</v>
      </c>
      <c r="L16" s="48">
        <f>'CPSLD Stats 2008-2009'!DK15</f>
        <v>0.20809706966969349</v>
      </c>
      <c r="M16" s="48">
        <f>'CPSLD Stats 2008-2009'!DL15</f>
        <v>47.061385289634146</v>
      </c>
      <c r="N16" s="48">
        <f>'CPSLD Stats 2008-2009'!DM15</f>
        <v>3.4288864388092613</v>
      </c>
      <c r="O16" s="48">
        <f>'CPSLD Stats 2008-2009'!DN15</f>
        <v>0.21985861599325507</v>
      </c>
      <c r="P16" s="48">
        <f>'CPSLD Stats 2008-2009'!DO15</f>
        <v>0.56618457746935591</v>
      </c>
      <c r="Q16" s="48">
        <f>'CPSLD Stats 2008-2009'!DP15</f>
        <v>7.7177508269018744E-2</v>
      </c>
      <c r="R16" s="48">
        <f>'CPSLD Stats 2008-2009'!DQ15</f>
        <v>24.279210925644918</v>
      </c>
      <c r="S16" s="48">
        <f>'CPSLD Stats 2008-2009'!DR15</f>
        <v>0.65625</v>
      </c>
    </row>
    <row r="17" spans="1:20" ht="17.25" customHeight="1">
      <c r="A17" s="173" t="s">
        <v>32</v>
      </c>
      <c r="B17" s="174">
        <f>'CPSLD Stats 2008-2009'!DA16</f>
        <v>0</v>
      </c>
      <c r="C17" s="174">
        <f>'CPSLD Stats 2008-2009'!DB16</f>
        <v>0</v>
      </c>
      <c r="D17" s="174">
        <f>'CPSLD Stats 2008-2009'!DC16</f>
        <v>0</v>
      </c>
      <c r="E17" s="174">
        <f>'CPSLD Stats 2008-2009'!DD16</f>
        <v>0</v>
      </c>
      <c r="F17" s="175" t="e">
        <f>'CPSLD Stats 2008-2009'!DE16</f>
        <v>#DIV/0!</v>
      </c>
      <c r="G17" s="175" t="e">
        <f>'CPSLD Stats 2008-2009'!DF16</f>
        <v>#DIV/0!</v>
      </c>
      <c r="H17" s="175" t="e">
        <f>'CPSLD Stats 2008-2009'!DG16</f>
        <v>#DIV/0!</v>
      </c>
      <c r="I17" s="175" t="e">
        <f>'CPSLD Stats 2008-2009'!DH16</f>
        <v>#DIV/0!</v>
      </c>
      <c r="J17" s="174" t="e">
        <f>'CPSLD Stats 2008-2009'!DI16</f>
        <v>#DIV/0!</v>
      </c>
      <c r="K17" s="174">
        <f>'CPSLD Stats 2008-2009'!DJ16</f>
        <v>0</v>
      </c>
      <c r="L17" s="174" t="e">
        <f>'CPSLD Stats 2008-2009'!DK16</f>
        <v>#DIV/0!</v>
      </c>
      <c r="M17" s="174" t="e">
        <f>'CPSLD Stats 2008-2009'!DL16</f>
        <v>#DIV/0!</v>
      </c>
      <c r="N17" s="174">
        <f>'CPSLD Stats 2008-2009'!DM16</f>
        <v>0</v>
      </c>
      <c r="O17" s="174">
        <f>'CPSLD Stats 2008-2009'!DN16</f>
        <v>0</v>
      </c>
      <c r="P17" s="174">
        <f>'CPSLD Stats 2008-2009'!DO16</f>
        <v>0</v>
      </c>
      <c r="Q17" s="174">
        <f>'CPSLD Stats 2008-2009'!DP16</f>
        <v>0</v>
      </c>
      <c r="R17" s="174" t="e">
        <f>'CPSLD Stats 2008-2009'!DQ16</f>
        <v>#DIV/0!</v>
      </c>
      <c r="S17" s="174" t="e">
        <f>'CPSLD Stats 2008-2009'!DR16</f>
        <v>#DIV/0!</v>
      </c>
    </row>
    <row r="18" spans="1:20" ht="17.25" customHeight="1">
      <c r="A18" s="26" t="s">
        <v>96</v>
      </c>
      <c r="B18" s="48">
        <f>'CPSLD Stats 2008-2009'!DA17</f>
        <v>18.548983107357191</v>
      </c>
      <c r="C18" s="48">
        <f>'CPSLD Stats 2008-2009'!DB17</f>
        <v>9.0020004445432317E-2</v>
      </c>
      <c r="D18" s="48">
        <f>'CPSLD Stats 2008-2009'!DC17</f>
        <v>105.08849188708602</v>
      </c>
      <c r="E18" s="48">
        <f>'CPSLD Stats 2008-2009'!DD17</f>
        <v>340.6193042898422</v>
      </c>
      <c r="F18" s="92">
        <f>'CPSLD Stats 2008-2009'!DE17</f>
        <v>0.3085218323318028</v>
      </c>
      <c r="G18" s="92">
        <f>'CPSLD Stats 2008-2009'!DF17</f>
        <v>7.7470090712806403E-2</v>
      </c>
      <c r="H18" s="92">
        <f>'CPSLD Stats 2008-2009'!DG17</f>
        <v>9.6717503142443012E-2</v>
      </c>
      <c r="I18" s="92">
        <f>'CPSLD Stats 2008-2009'!DH17</f>
        <v>3.2399418608246577E-2</v>
      </c>
      <c r="J18" s="48">
        <f>'CPSLD Stats 2008-2009'!DI17</f>
        <v>218.13333333333333</v>
      </c>
      <c r="K18" s="48">
        <f>'CPSLD Stats 2008-2009'!DJ17</f>
        <v>5.4063402978439656</v>
      </c>
      <c r="L18" s="48">
        <f>'CPSLD Stats 2008-2009'!DK17</f>
        <v>0.29146289403323772</v>
      </c>
      <c r="M18" s="48">
        <f>'CPSLD Stats 2008-2009'!DL17</f>
        <v>63.003674486728166</v>
      </c>
      <c r="N18" s="48">
        <f>'CPSLD Stats 2008-2009'!DM17</f>
        <v>2.0837963991998221</v>
      </c>
      <c r="O18" s="48">
        <f>'CPSLD Stats 2008-2009'!DN17</f>
        <v>0.72168815292287181</v>
      </c>
      <c r="P18" s="48">
        <f>'CPSLD Stats 2008-2009'!DO17</f>
        <v>1.0928817515003335</v>
      </c>
      <c r="Q18" s="48">
        <f>'CPSLD Stats 2008-2009'!DP17</f>
        <v>4.751055790175595E-2</v>
      </c>
      <c r="R18" s="48">
        <f>'CPSLD Stats 2008-2009'!DQ17</f>
        <v>9.2878787878787872</v>
      </c>
      <c r="S18" s="48">
        <f>'CPSLD Stats 2008-2009'!DR17</f>
        <v>0.40358890701468186</v>
      </c>
    </row>
    <row r="19" spans="1:20" ht="17.25" customHeight="1">
      <c r="A19" s="173" t="s">
        <v>217</v>
      </c>
      <c r="B19" s="174">
        <f>'CPSLD Stats 2008-2009'!DA18</f>
        <v>47.321428571428569</v>
      </c>
      <c r="C19" s="174">
        <f>'CPSLD Stats 2008-2009'!DB18</f>
        <v>0.55714285714285716</v>
      </c>
      <c r="D19" s="174">
        <f>'CPSLD Stats 2008-2009'!DC18</f>
        <v>1158.75</v>
      </c>
      <c r="E19" s="174">
        <f>'CPSLD Stats 2008-2009'!DD18</f>
        <v>2028.2357142857143</v>
      </c>
      <c r="F19" s="175">
        <f>'CPSLD Stats 2008-2009'!DE18</f>
        <v>0.57130933640426407</v>
      </c>
      <c r="G19" s="175">
        <f>'CPSLD Stats 2008-2009'!DF18</f>
        <v>0.19369402682838358</v>
      </c>
      <c r="H19" s="175">
        <f>'CPSLD Stats 2008-2009'!DG18</f>
        <v>0.12933478427767975</v>
      </c>
      <c r="I19" s="175" t="e">
        <f>'CPSLD Stats 2008-2009'!DH18</f>
        <v>#DIV/0!</v>
      </c>
      <c r="J19" s="174">
        <f>'CPSLD Stats 2008-2009'!DI18</f>
        <v>59.574468085106382</v>
      </c>
      <c r="K19" s="174">
        <f>'CPSLD Stats 2008-2009'!DJ18</f>
        <v>6.7285714285714286</v>
      </c>
      <c r="L19" s="174">
        <f>'CPSLD Stats 2008-2009'!DK18</f>
        <v>0.14218867924528303</v>
      </c>
      <c r="M19" s="174">
        <f>'CPSLD Stats 2008-2009'!DL18</f>
        <v>301.43630573248407</v>
      </c>
      <c r="N19" s="174">
        <f>'CPSLD Stats 2008-2009'!DM18</f>
        <v>16.585714285714285</v>
      </c>
      <c r="O19" s="174">
        <f>'CPSLD Stats 2008-2009'!DN18</f>
        <v>1.5714285714285714</v>
      </c>
      <c r="P19" s="174">
        <f>'CPSLD Stats 2008-2009'!DO18</f>
        <v>6.1071428571428568</v>
      </c>
      <c r="Q19" s="174">
        <f>'CPSLD Stats 2008-2009'!DP18</f>
        <v>0.97142857142857142</v>
      </c>
      <c r="R19" s="174">
        <f>'CPSLD Stats 2008-2009'!DQ18</f>
        <v>21.276595744680851</v>
      </c>
      <c r="S19" s="174">
        <f>'CPSLD Stats 2008-2009'!DR18</f>
        <v>1</v>
      </c>
    </row>
    <row r="20" spans="1:20" ht="17.25" customHeight="1">
      <c r="A20" s="26" t="s">
        <v>33</v>
      </c>
      <c r="B20" s="48">
        <f>'CPSLD Stats 2008-2009'!DA19</f>
        <v>23.481559234696309</v>
      </c>
      <c r="C20" s="48">
        <f>'CPSLD Stats 2008-2009'!DB19</f>
        <v>6.5365714013073145E-2</v>
      </c>
      <c r="D20" s="48">
        <f>'CPSLD Stats 2008-2009'!DC19</f>
        <v>383.56839543871365</v>
      </c>
      <c r="E20" s="48">
        <f>'CPSLD Stats 2008-2009'!DD19</f>
        <v>835.44396202108874</v>
      </c>
      <c r="F20" s="92">
        <f>'CPSLD Stats 2008-2009'!DE19</f>
        <v>0.45911923824405043</v>
      </c>
      <c r="G20" s="92">
        <f>'CPSLD Stats 2008-2009'!DF19</f>
        <v>9.1867137024580717E-3</v>
      </c>
      <c r="H20" s="92">
        <f>'CPSLD Stats 2008-2009'!DG19</f>
        <v>0.17627799317764006</v>
      </c>
      <c r="I20" s="92">
        <f>'CPSLD Stats 2008-2009'!DH19</f>
        <v>3.2486215213358073E-2</v>
      </c>
      <c r="J20" s="48">
        <f>'CPSLD Stats 2008-2009'!DI19</f>
        <v>112.08021390374333</v>
      </c>
      <c r="K20" s="48">
        <f>'CPSLD Stats 2008-2009'!DJ19</f>
        <v>3.6862445727372486</v>
      </c>
      <c r="L20" s="48">
        <f>'CPSLD Stats 2008-2009'!DK19</f>
        <v>0.15698465914863355</v>
      </c>
      <c r="M20" s="48">
        <f>'CPSLD Stats 2008-2009'!DL19</f>
        <v>226.63823453274657</v>
      </c>
      <c r="N20" s="48">
        <f>'CPSLD Stats 2008-2009'!DM19</f>
        <v>2.4829428884965883</v>
      </c>
      <c r="O20" s="48">
        <f>'CPSLD Stats 2008-2009'!DN19</f>
        <v>0.45326590009065315</v>
      </c>
      <c r="P20" s="48">
        <f>'CPSLD Stats 2008-2009'!DO19</f>
        <v>0.9065318001813063</v>
      </c>
      <c r="Q20" s="48">
        <f>'CPSLD Stats 2008-2009'!DP19</f>
        <v>7.6339520015267906E-2</v>
      </c>
      <c r="R20" s="48">
        <f>'CPSLD Stats 2008-2009'!DQ19</f>
        <v>4.358288770053476</v>
      </c>
      <c r="S20" s="48">
        <f>'CPSLD Stats 2008-2009'!DR19</f>
        <v>0.76073619631901845</v>
      </c>
    </row>
    <row r="21" spans="1:20" ht="17.25" customHeight="1">
      <c r="A21" s="173" t="s">
        <v>34</v>
      </c>
      <c r="B21" s="174">
        <f>'CPSLD Stats 2008-2009'!DA20</f>
        <v>35.216979643364368</v>
      </c>
      <c r="C21" s="174">
        <f>'CPSLD Stats 2008-2009'!DB20</f>
        <v>0.16135395297459365</v>
      </c>
      <c r="D21" s="174">
        <f>'CPSLD Stats 2008-2009'!DC20</f>
        <v>43.541107779706479</v>
      </c>
      <c r="E21" s="174">
        <f>'CPSLD Stats 2008-2009'!DD20</f>
        <v>281.45415811898374</v>
      </c>
      <c r="F21" s="175">
        <f>'CPSLD Stats 2008-2009'!DE20</f>
        <v>0.15470053123642125</v>
      </c>
      <c r="G21" s="175">
        <f>'CPSLD Stats 2008-2009'!DF20</f>
        <v>7.096982184657219E-2</v>
      </c>
      <c r="H21" s="175">
        <f>'CPSLD Stats 2008-2009'!DG20</f>
        <v>4.2993706460339488E-2</v>
      </c>
      <c r="I21" s="175">
        <f>'CPSLD Stats 2008-2009'!DH20</f>
        <v>2.073107168421193E-2</v>
      </c>
      <c r="J21" s="174">
        <f>'CPSLD Stats 2008-2009'!DI20</f>
        <v>288.04545454545456</v>
      </c>
      <c r="K21" s="174">
        <f>'CPSLD Stats 2008-2009'!DJ20</f>
        <v>5.8939561306611958</v>
      </c>
      <c r="L21" s="174">
        <f>'CPSLD Stats 2008-2009'!DK20</f>
        <v>0.16736120446296546</v>
      </c>
      <c r="M21" s="174">
        <f>'CPSLD Stats 2008-2009'!DL20</f>
        <v>47.753012048192772</v>
      </c>
      <c r="N21" s="174">
        <f>'CPSLD Stats 2008-2009'!DM20</f>
        <v>2.5848193151333438</v>
      </c>
      <c r="O21" s="174">
        <f>'CPSLD Stats 2008-2009'!DN20</f>
        <v>0.38188417232128763</v>
      </c>
      <c r="P21" s="174">
        <f>'CPSLD Stats 2008-2009'!DO20</f>
        <v>0.59570774814581029</v>
      </c>
      <c r="Q21" s="174">
        <f>'CPSLD Stats 2008-2009'!DP20</f>
        <v>5.6414707274735673E-2</v>
      </c>
      <c r="R21" s="174">
        <f>'CPSLD Stats 2008-2009'!DQ20</f>
        <v>11.306818181818182</v>
      </c>
      <c r="S21" s="174">
        <f>'CPSLD Stats 2008-2009'!DR20</f>
        <v>0.49246231155778897</v>
      </c>
      <c r="T21" s="177"/>
    </row>
    <row r="22" spans="1:20" ht="17.25" customHeight="1">
      <c r="A22" s="26" t="s">
        <v>59</v>
      </c>
      <c r="B22" s="48">
        <f>'CPSLD Stats 2008-2009'!DA21</f>
        <v>195.45443411247092</v>
      </c>
      <c r="C22" s="48">
        <f>'CPSLD Stats 2008-2009'!DB21</f>
        <v>0.30864023063226026</v>
      </c>
      <c r="D22" s="48">
        <f>'CPSLD Stats 2008-2009'!DC21</f>
        <v>441.80467718078444</v>
      </c>
      <c r="E22" s="48">
        <f>'CPSLD Stats 2008-2009'!DD21</f>
        <v>913.94388560715254</v>
      </c>
      <c r="F22" s="92">
        <f>'CPSLD Stats 2008-2009'!DE21</f>
        <v>0.4834045986174349</v>
      </c>
      <c r="G22" s="92">
        <f>'CPSLD Stats 2008-2009'!DF21</f>
        <v>6.0250210934976262E-2</v>
      </c>
      <c r="H22" s="92">
        <f>'CPSLD Stats 2008-2009'!DG21</f>
        <v>0.27599399018516435</v>
      </c>
      <c r="I22" s="92">
        <f>'CPSLD Stats 2008-2009'!DH21</f>
        <v>4.0189222740077885E-2</v>
      </c>
      <c r="J22" s="48">
        <f>'CPSLD Stats 2008-2009'!DI21</f>
        <v>129.52956251144059</v>
      </c>
      <c r="K22" s="48">
        <f>'CPSLD Stats 2008-2009'!DJ21</f>
        <v>29.006717353004909</v>
      </c>
      <c r="L22" s="48">
        <f>'CPSLD Stats 2008-2009'!DK21</f>
        <v>0.14840654541668513</v>
      </c>
      <c r="M22" s="48">
        <f>'CPSLD Stats 2008-2009'!DL21</f>
        <v>31.508008110144662</v>
      </c>
      <c r="N22" s="48">
        <f>'CPSLD Stats 2008-2009'!DM21</f>
        <v>8.1138181509849918</v>
      </c>
      <c r="O22" s="48">
        <f>'CPSLD Stats 2008-2009'!DN21</f>
        <v>1.0900389097726653</v>
      </c>
      <c r="P22" s="48">
        <f>'CPSLD Stats 2008-2009'!DO21</f>
        <v>0.91409702005784654</v>
      </c>
      <c r="Q22" s="48">
        <f>'CPSLD Stats 2008-2009'!DP21</f>
        <v>7.3627087985076736E-2</v>
      </c>
      <c r="R22" s="48">
        <f>'CPSLD Stats 2008-2009'!DQ21</f>
        <v>1.4888034657392153</v>
      </c>
      <c r="S22" s="48">
        <f>'CPSLD Stats 2008-2009'!DR21</f>
        <v>0.84631147540983609</v>
      </c>
    </row>
    <row r="23" spans="1:20" ht="17.25" customHeight="1">
      <c r="A23" s="173" t="s">
        <v>95</v>
      </c>
      <c r="B23" s="174">
        <f>'CPSLD Stats 2008-2009'!DA22</f>
        <v>32.048855913134787</v>
      </c>
      <c r="C23" s="174">
        <f>'CPSLD Stats 2008-2009'!DB22</f>
        <v>7.0964540807495702E-2</v>
      </c>
      <c r="D23" s="174">
        <f>'CPSLD Stats 2008-2009'!DC22</f>
        <v>110.72649227467316</v>
      </c>
      <c r="E23" s="174">
        <f>'CPSLD Stats 2008-2009'!DD22</f>
        <v>292.79219505440619</v>
      </c>
      <c r="F23" s="175">
        <f>'CPSLD Stats 2008-2009'!DE22</f>
        <v>0.37817433027577169</v>
      </c>
      <c r="G23" s="175">
        <f>'CPSLD Stats 2008-2009'!DF22</f>
        <v>6.6125304196183135E-2</v>
      </c>
      <c r="H23" s="175">
        <f>'CPSLD Stats 2008-2009'!DG22</f>
        <v>0.20404662206764732</v>
      </c>
      <c r="I23" s="175">
        <f>'CPSLD Stats 2008-2009'!DH22</f>
        <v>1.7468369063417019E-2</v>
      </c>
      <c r="J23" s="174">
        <f>'CPSLD Stats 2008-2009'!DI22</f>
        <v>350.86234817813761</v>
      </c>
      <c r="K23" s="174">
        <f>'CPSLD Stats 2008-2009'!DJ22</f>
        <v>17.142032932162515</v>
      </c>
      <c r="L23" s="174">
        <f>'CPSLD Stats 2008-2009'!DK22</f>
        <v>0.53487191488595653</v>
      </c>
      <c r="M23" s="174">
        <f>'CPSLD Stats 2008-2009'!DL22</f>
        <v>17.080365917688713</v>
      </c>
      <c r="N23" s="174">
        <f>'CPSLD Stats 2008-2009'!DM22</f>
        <v>1.9639292431602877</v>
      </c>
      <c r="O23" s="174">
        <f>'CPSLD Stats 2008-2009'!DN22</f>
        <v>0.29874340837496971</v>
      </c>
      <c r="P23" s="174">
        <f>'CPSLD Stats 2008-2009'!DO22</f>
        <v>0.35482270403747856</v>
      </c>
      <c r="Q23" s="174">
        <f>'CPSLD Stats 2008-2009'!DP22</f>
        <v>2.3654846935831902E-2</v>
      </c>
      <c r="R23" s="174">
        <f>'CPSLD Stats 2008-2009'!DQ22</f>
        <v>6.8016194331983808</v>
      </c>
      <c r="S23" s="174">
        <f>'CPSLD Stats 2008-2009'!DR22</f>
        <v>0.6607142857142857</v>
      </c>
    </row>
    <row r="24" spans="1:20" ht="17.25" customHeight="1">
      <c r="A24" s="26" t="s">
        <v>35</v>
      </c>
      <c r="B24" s="48">
        <f>'CPSLD Stats 2008-2009'!DA23</f>
        <v>158.69127182044889</v>
      </c>
      <c r="C24" s="48">
        <f>'CPSLD Stats 2008-2009'!DB23</f>
        <v>0.4</v>
      </c>
      <c r="D24" s="48">
        <f>'CPSLD Stats 2008-2009'!DC23</f>
        <v>247.28827930174563</v>
      </c>
      <c r="E24" s="48">
        <f>'CPSLD Stats 2008-2009'!DD23</f>
        <v>576.16608478802993</v>
      </c>
      <c r="F24" s="92">
        <f>'CPSLD Stats 2008-2009'!DE23</f>
        <v>0.42919617421202844</v>
      </c>
      <c r="G24" s="92">
        <f>'CPSLD Stats 2008-2009'!DF23</f>
        <v>4.7610267543734361E-2</v>
      </c>
      <c r="H24" s="92">
        <f>'CPSLD Stats 2008-2009'!DG23</f>
        <v>0.12855118493299503</v>
      </c>
      <c r="I24" s="92" t="e">
        <f>'CPSLD Stats 2008-2009'!DH23</f>
        <v>#DIV/0!</v>
      </c>
      <c r="J24" s="48">
        <f>'CPSLD Stats 2008-2009'!DI23</f>
        <v>111.38888888888889</v>
      </c>
      <c r="K24" s="48">
        <f>'CPSLD Stats 2008-2009'!DJ23</f>
        <v>56.740648379052367</v>
      </c>
      <c r="L24" s="48">
        <f>'CPSLD Stats 2008-2009'!DK23</f>
        <v>0.35755368098159507</v>
      </c>
      <c r="M24" s="48">
        <f>'CPSLD Stats 2008-2009'!DL23</f>
        <v>10.154379642244979</v>
      </c>
      <c r="N24" s="48">
        <f>'CPSLD Stats 2008-2009'!DM23</f>
        <v>2.2643391521197009</v>
      </c>
      <c r="O24" s="48">
        <f>'CPSLD Stats 2008-2009'!DN23</f>
        <v>0.99750623441396513</v>
      </c>
      <c r="P24" s="48">
        <f>'CPSLD Stats 2008-2009'!DO23</f>
        <v>1.6680798004987532</v>
      </c>
      <c r="Q24" s="48">
        <f>'CPSLD Stats 2008-2009'!DP23</f>
        <v>0.16857855361596011</v>
      </c>
      <c r="R24" s="48">
        <f>'CPSLD Stats 2008-2009'!DQ23</f>
        <v>4.6111111111111107</v>
      </c>
      <c r="S24" s="48">
        <f>'CPSLD Stats 2008-2009'!DR23</f>
        <v>0.72289156626506024</v>
      </c>
    </row>
    <row r="25" spans="1:20" ht="17.25" customHeight="1">
      <c r="A25" s="173" t="s">
        <v>22</v>
      </c>
      <c r="B25" s="174">
        <f>'CPSLD Stats 2008-2009'!DA24</f>
        <v>284.967483853114</v>
      </c>
      <c r="C25" s="174">
        <f>'CPSLD Stats 2008-2009'!DB24</f>
        <v>1.9794080875267468</v>
      </c>
      <c r="D25" s="174">
        <f>'CPSLD Stats 2008-2009'!DC24</f>
        <v>421.47140506322864</v>
      </c>
      <c r="E25" s="174">
        <f>'CPSLD Stats 2008-2009'!DD24</f>
        <v>1012.7292314230509</v>
      </c>
      <c r="F25" s="175">
        <f>'CPSLD Stats 2008-2009'!DE24</f>
        <v>0.41617383204293612</v>
      </c>
      <c r="G25" s="175">
        <f>'CPSLD Stats 2008-2009'!DF24</f>
        <v>8.3947205212921636E-2</v>
      </c>
      <c r="H25" s="175">
        <f>'CPSLD Stats 2008-2009'!DG24</f>
        <v>0.26195326463901814</v>
      </c>
      <c r="I25" s="175">
        <f>'CPSLD Stats 2008-2009'!DH24</f>
        <v>5.6188660104735007E-2</v>
      </c>
      <c r="J25" s="174">
        <f>'CPSLD Stats 2008-2009'!DI24</f>
        <v>131.84844930935625</v>
      </c>
      <c r="K25" s="174">
        <f>'CPSLD Stats 2008-2009'!DJ24</f>
        <v>62.105074594412962</v>
      </c>
      <c r="L25" s="174">
        <f>'CPSLD Stats 2008-2009'!DK24</f>
        <v>0.21793740729530009</v>
      </c>
      <c r="M25" s="174">
        <f>'CPSLD Stats 2008-2009'!DL24</f>
        <v>16.306706626420464</v>
      </c>
      <c r="N25" s="174">
        <f>'CPSLD Stats 2008-2009'!DM24</f>
        <v>4.8563211290713131</v>
      </c>
      <c r="O25" s="174">
        <f>'CPSLD Stats 2008-2009'!DN24</f>
        <v>0.80153784573114395</v>
      </c>
      <c r="P25" s="174">
        <f>'CPSLD Stats 2008-2009'!DO24</f>
        <v>1.0222078364902329</v>
      </c>
      <c r="Q25" s="174">
        <f>'CPSLD Stats 2008-2009'!DP24</f>
        <v>0.11867405280661789</v>
      </c>
      <c r="R25" s="174">
        <f>'CPSLD Stats 2008-2009'!DQ24</f>
        <v>3.4206411258795937</v>
      </c>
      <c r="S25" s="174">
        <f>'CPSLD Stats 2008-2009'!DR24</f>
        <v>0.88</v>
      </c>
    </row>
    <row r="26" spans="1:20" ht="17.25" customHeight="1">
      <c r="A26" s="26" t="s">
        <v>276</v>
      </c>
      <c r="B26" s="48">
        <f>'CPSLD Stats 2008-2009'!DA25</f>
        <v>31.049560955384774</v>
      </c>
      <c r="C26" s="48">
        <f>'CPSLD Stats 2008-2009'!DB25</f>
        <v>9.8174225933987821E-2</v>
      </c>
      <c r="D26" s="48">
        <f>'CPSLD Stats 2008-2009'!DC25</f>
        <v>135.87930345164585</v>
      </c>
      <c r="E26" s="48">
        <f>'CPSLD Stats 2008-2009'!DD25</f>
        <v>374.94500022211366</v>
      </c>
      <c r="F26" s="92">
        <f>'CPSLD Stats 2008-2009'!DE25</f>
        <v>0.36239796069064079</v>
      </c>
      <c r="G26" s="92">
        <f>'CPSLD Stats 2008-2009'!DF25</f>
        <v>7.3663163474176743E-2</v>
      </c>
      <c r="H26" s="92">
        <f>'CPSLD Stats 2008-2009'!DG25</f>
        <v>0.16211596097962441</v>
      </c>
      <c r="I26" s="92">
        <f>'CPSLD Stats 2008-2009'!DH25</f>
        <v>3.1816010039828126E-2</v>
      </c>
      <c r="J26" s="48">
        <f>'CPSLD Stats 2008-2009'!DI25</f>
        <v>275.53243574051407</v>
      </c>
      <c r="K26" s="48">
        <f>'CPSLD Stats 2008-2009'!DJ25</f>
        <v>16.034975493462454</v>
      </c>
      <c r="L26" s="48">
        <f>'CPSLD Stats 2008-2009'!DK25</f>
        <v>0.51643163381611645</v>
      </c>
      <c r="M26" s="48">
        <f>'CPSLD Stats 2008-2009'!DL25</f>
        <v>23.382948129542246</v>
      </c>
      <c r="N26" s="48">
        <f>'CPSLD Stats 2008-2009'!DM25</f>
        <v>2.6971998874624257</v>
      </c>
      <c r="O26" s="48">
        <f>'CPSLD Stats 2008-2009'!DN25</f>
        <v>1.0735492277849348</v>
      </c>
      <c r="P26" s="48">
        <f>'CPSLD Stats 2008-2009'!DO25</f>
        <v>0.52344779589237855</v>
      </c>
      <c r="Q26" s="48">
        <f>'CPSLD Stats 2008-2009'!DP25</f>
        <v>4.3534272133623562E-2</v>
      </c>
      <c r="R26" s="48">
        <f>'CPSLD Stats 2008-2009'!DQ25</f>
        <v>6.8747450020399832</v>
      </c>
      <c r="S26" s="48">
        <f>'CPSLD Stats 2008-2009'!DR25</f>
        <v>0.88724035608308605</v>
      </c>
    </row>
    <row r="27" spans="1:20" ht="17.25" customHeight="1">
      <c r="A27" s="173" t="s">
        <v>29</v>
      </c>
      <c r="B27" s="174">
        <f>'CPSLD Stats 2008-2009'!DA26</f>
        <v>109.0271456170798</v>
      </c>
      <c r="C27" s="174">
        <f>'CPSLD Stats 2008-2009'!DB26</f>
        <v>0.23216215331215823</v>
      </c>
      <c r="D27" s="174">
        <f>'CPSLD Stats 2008-2009'!DC26</f>
        <v>501.29277317528403</v>
      </c>
      <c r="E27" s="174">
        <f>'CPSLD Stats 2008-2009'!DD26</f>
        <v>940.09528799240309</v>
      </c>
      <c r="F27" s="175">
        <f>'CPSLD Stats 2008-2009'!DE26</f>
        <v>0.53323612997338521</v>
      </c>
      <c r="G27" s="175">
        <f>'CPSLD Stats 2008-2009'!DF26</f>
        <v>0.14176805852543245</v>
      </c>
      <c r="H27" s="175">
        <f>'CPSLD Stats 2008-2009'!DG26</f>
        <v>0.3020525908259859</v>
      </c>
      <c r="I27" s="175">
        <f>'CPSLD Stats 2008-2009'!DH26</f>
        <v>4.6926397515527948E-2</v>
      </c>
      <c r="J27" s="174">
        <f>'CPSLD Stats 2008-2009'!DI26</f>
        <v>128.36906263135774</v>
      </c>
      <c r="K27" s="174">
        <f>'CPSLD Stats 2008-2009'!DJ26</f>
        <v>14.101967975375748</v>
      </c>
      <c r="L27" s="174">
        <f>'CPSLD Stats 2008-2009'!DK26</f>
        <v>0.12934364093969811</v>
      </c>
      <c r="M27" s="174">
        <f>'CPSLD Stats 2008-2009'!DL26</f>
        <v>66.664120187619005</v>
      </c>
      <c r="N27" s="174">
        <f>'CPSLD Stats 2008-2009'!DM26</f>
        <v>1.8389600183372081</v>
      </c>
      <c r="O27" s="174">
        <f>'CPSLD Stats 2008-2009'!DN26</f>
        <v>0.96008382723730312</v>
      </c>
      <c r="P27" s="174">
        <f>'CPSLD Stats 2008-2009'!DO26</f>
        <v>1.3912374341006581</v>
      </c>
      <c r="Q27" s="174">
        <f>'CPSLD Stats 2008-2009'!DP26</f>
        <v>0.15226431775762139</v>
      </c>
      <c r="R27" s="174">
        <f>'CPSLD Stats 2008-2009'!DQ26</f>
        <v>3.8671710802858343</v>
      </c>
      <c r="S27" s="174">
        <f>'CPSLD Stats 2008-2009'!DR26</f>
        <v>0.60869565217391308</v>
      </c>
    </row>
    <row r="28" spans="1:20" ht="17.25" customHeight="1">
      <c r="A28" s="26" t="s">
        <v>36</v>
      </c>
      <c r="B28" s="48">
        <f>'CPSLD Stats 2008-2009'!DA27</f>
        <v>50.830174326465929</v>
      </c>
      <c r="C28" s="48">
        <f>'CPSLD Stats 2008-2009'!DB27</f>
        <v>0.44754358161648178</v>
      </c>
      <c r="D28" s="48">
        <f>'CPSLD Stats 2008-2009'!DC27</f>
        <v>418.88061616481775</v>
      </c>
      <c r="E28" s="48">
        <f>'CPSLD Stats 2008-2009'!DD27</f>
        <v>1005.3071949286845</v>
      </c>
      <c r="F28" s="92">
        <f>'CPSLD Stats 2008-2009'!DE27</f>
        <v>0.41666927112217944</v>
      </c>
      <c r="G28" s="92">
        <f>'CPSLD Stats 2008-2009'!DF27</f>
        <v>5.8597025573499918E-2</v>
      </c>
      <c r="H28" s="92">
        <f>'CPSLD Stats 2008-2009'!DG27</f>
        <v>0.2274685959857671</v>
      </c>
      <c r="I28" s="92">
        <f>'CPSLD Stats 2008-2009'!DH27</f>
        <v>5.8700131401180751E-2</v>
      </c>
      <c r="J28" s="48">
        <f>'CPSLD Stats 2008-2009'!DI27</f>
        <v>96.731665440274725</v>
      </c>
      <c r="K28" s="48">
        <f>'CPSLD Stats 2008-2009'!DJ27</f>
        <v>25.442091917591124</v>
      </c>
      <c r="L28" s="48">
        <f>'CPSLD Stats 2008-2009'!DK27</f>
        <v>0.50053127408504872</v>
      </c>
      <c r="M28" s="48">
        <f>'CPSLD Stats 2008-2009'!DL27</f>
        <v>39.513543075976266</v>
      </c>
      <c r="N28" s="48">
        <f>'CPSLD Stats 2008-2009'!DM27</f>
        <v>3.6396830427892235</v>
      </c>
      <c r="O28" s="48">
        <f>'CPSLD Stats 2008-2009'!DN27</f>
        <v>0.35030110935023773</v>
      </c>
      <c r="P28" s="48">
        <f>'CPSLD Stats 2008-2009'!DO27</f>
        <v>1.9453045958795563</v>
      </c>
      <c r="Q28" s="48">
        <f>'CPSLD Stats 2008-2009'!DP27</f>
        <v>0.12538827258320126</v>
      </c>
      <c r="R28" s="48">
        <f>'CPSLD Stats 2008-2009'!DQ27</f>
        <v>0.6101299975472162</v>
      </c>
      <c r="S28" s="48">
        <f>'CPSLD Stats 2008-2009'!DR27</f>
        <v>1.3165829145728642</v>
      </c>
    </row>
    <row r="29" spans="1:20" ht="17.25" customHeight="1">
      <c r="A29" s="173" t="s">
        <v>37</v>
      </c>
      <c r="B29" s="174">
        <f>'CPSLD Stats 2008-2009'!DA28</f>
        <v>12.523529411764706</v>
      </c>
      <c r="C29" s="174">
        <f>'CPSLD Stats 2008-2009'!DB28</f>
        <v>4.1045751633986931E-2</v>
      </c>
      <c r="D29" s="174">
        <f>'CPSLD Stats 2008-2009'!DC28</f>
        <v>35.489568627450971</v>
      </c>
      <c r="E29" s="174">
        <f>'CPSLD Stats 2008-2009'!DD28</f>
        <v>327.94152156862748</v>
      </c>
      <c r="F29" s="175">
        <f>'CPSLD Stats 2008-2009'!DE28</f>
        <v>0.10821919852568643</v>
      </c>
      <c r="G29" s="175">
        <f>'CPSLD Stats 2008-2009'!DF28</f>
        <v>1.1981097506687625E-2</v>
      </c>
      <c r="H29" s="175">
        <f>'CPSLD Stats 2008-2009'!DG28</f>
        <v>3.158230059700106E-2</v>
      </c>
      <c r="I29" s="175">
        <f>'CPSLD Stats 2008-2009'!DH28</f>
        <v>2.8629947935945265E-2</v>
      </c>
      <c r="J29" s="174">
        <f>'CPSLD Stats 2008-2009'!DI28</f>
        <v>255.42570951585978</v>
      </c>
      <c r="K29" s="174">
        <f>'CPSLD Stats 2008-2009'!DJ28</f>
        <v>12.775686274509804</v>
      </c>
      <c r="L29" s="174">
        <f>'CPSLD Stats 2008-2009'!DK28</f>
        <v>1.0201346485047753</v>
      </c>
      <c r="M29" s="174">
        <f>'CPSLD Stats 2008-2009'!DL28</f>
        <v>25.669190251089695</v>
      </c>
      <c r="N29" s="174">
        <f>'CPSLD Stats 2008-2009'!DM28</f>
        <v>3.4406535947712418</v>
      </c>
      <c r="O29" s="174">
        <f>'CPSLD Stats 2008-2009'!DN28</f>
        <v>0.55071895424836603</v>
      </c>
      <c r="P29" s="174">
        <f>'CPSLD Stats 2008-2009'!DO28</f>
        <v>0.29777777777777775</v>
      </c>
      <c r="Q29" s="174">
        <f>'CPSLD Stats 2008-2009'!DP28</f>
        <v>3.4771241830065358E-2</v>
      </c>
      <c r="R29" s="174">
        <f>'CPSLD Stats 2008-2009'!DQ28</f>
        <v>3.8397328881469117</v>
      </c>
      <c r="S29" s="174">
        <f>'CPSLD Stats 2008-2009'!DR28</f>
        <v>0.95652173913043481</v>
      </c>
    </row>
    <row r="30" spans="1:20" ht="15.75" customHeight="1">
      <c r="A30" s="26" t="s">
        <v>242</v>
      </c>
      <c r="B30" s="48">
        <f>'CPSLD Stats 2008-2009'!DA29</f>
        <v>38.410258552274342</v>
      </c>
      <c r="C30" s="48">
        <f>'CPSLD Stats 2008-2009'!DB29</f>
        <v>7.3514055386157642E-2</v>
      </c>
      <c r="D30" s="48">
        <f>'CPSLD Stats 2008-2009'!DC29</f>
        <v>117.05219219470085</v>
      </c>
      <c r="E30" s="48">
        <f>'CPSLD Stats 2008-2009'!DD29</f>
        <v>344.60713281260877</v>
      </c>
      <c r="F30" s="92">
        <f>'CPSLD Stats 2008-2009'!DE29</f>
        <v>0.33966851248651242</v>
      </c>
      <c r="G30" s="92">
        <f>'CPSLD Stats 2008-2009'!DF29</f>
        <v>5.6620175396042347E-2</v>
      </c>
      <c r="H30" s="92">
        <f>'CPSLD Stats 2008-2009'!DG29</f>
        <v>0.17445442118303631</v>
      </c>
      <c r="I30" s="92">
        <f>'CPSLD Stats 2008-2009'!DH29</f>
        <v>2.1681942663218681E-2</v>
      </c>
      <c r="J30" s="48">
        <f>'CPSLD Stats 2008-2009'!DI29</f>
        <v>251.12937062937061</v>
      </c>
      <c r="K30" s="48">
        <f>'CPSLD Stats 2008-2009'!DJ29</f>
        <v>14.446764963869512</v>
      </c>
      <c r="L30" s="48">
        <f>'CPSLD Stats 2008-2009'!DK29</f>
        <v>0.37611735792426976</v>
      </c>
      <c r="M30" s="48">
        <f>'CPSLD Stats 2008-2009'!DL29</f>
        <v>23.853584776553813</v>
      </c>
      <c r="N30" s="48">
        <f>'CPSLD Stats 2008-2009'!DM29</f>
        <v>2.6155966751597677</v>
      </c>
      <c r="O30" s="48">
        <f>'CPSLD Stats 2008-2009'!DN29</f>
        <v>0.52866073541901615</v>
      </c>
      <c r="P30" s="48">
        <f>'CPSLD Stats 2008-2009'!DO29</f>
        <v>1.013324422538741</v>
      </c>
      <c r="Q30" s="48">
        <f>'CPSLD Stats 2008-2009'!DP29</f>
        <v>0.11249878172730184</v>
      </c>
      <c r="R30" s="48">
        <f>'CPSLD Stats 2008-2009'!DQ29</f>
        <v>6.5734265734265733</v>
      </c>
      <c r="S30" s="48">
        <f>'CPSLD Stats 2008-2009'!DR29</f>
        <v>0.87234042553191493</v>
      </c>
    </row>
  </sheetData>
  <mergeCells count="20">
    <mergeCell ref="A1:A2"/>
    <mergeCell ref="B4:S4"/>
    <mergeCell ref="B1:B3"/>
    <mergeCell ref="C1:C3"/>
    <mergeCell ref="D1:D3"/>
    <mergeCell ref="E1:E3"/>
    <mergeCell ref="F1:F3"/>
    <mergeCell ref="G1:G3"/>
    <mergeCell ref="H1:H3"/>
    <mergeCell ref="I1:I3"/>
    <mergeCell ref="J1:J3"/>
    <mergeCell ref="K1:K3"/>
    <mergeCell ref="L1:L3"/>
    <mergeCell ref="M1:M3"/>
    <mergeCell ref="R1:R3"/>
    <mergeCell ref="S1:S3"/>
    <mergeCell ref="N1:N3"/>
    <mergeCell ref="O1:O3"/>
    <mergeCell ref="P1:P3"/>
    <mergeCell ref="Q1:Q3"/>
  </mergeCells>
  <phoneticPr fontId="0" type="noConversion"/>
  <printOptions horizontalCentered="1" verticalCentered="1"/>
  <pageMargins left="0.55000000000000004" right="0.25" top="0.25" bottom="0.25" header="0.5" footer="0.5"/>
  <pageSetup scale="85" firstPageNumber="27" orientation="portrait" useFirstPageNumber="1" r:id="rId1"/>
  <headerFooter alignWithMargins="0">
    <oddFooter>&amp;CCPSLD Stats 2008-2009&amp;RPage 26</oddFooter>
  </headerFooter>
</worksheet>
</file>

<file path=xl/worksheets/sheet2.xml><?xml version="1.0" encoding="utf-8"?>
<worksheet xmlns="http://schemas.openxmlformats.org/spreadsheetml/2006/main" xmlns:r="http://schemas.openxmlformats.org/officeDocument/2006/relationships">
  <dimension ref="A1:C232"/>
  <sheetViews>
    <sheetView workbookViewId="0">
      <selection activeCell="B18" sqref="B18"/>
    </sheetView>
  </sheetViews>
  <sheetFormatPr defaultRowHeight="11.25"/>
  <cols>
    <col min="1" max="1" width="8.7109375" style="26" customWidth="1"/>
    <col min="2" max="2" width="110.28515625" style="50" customWidth="1"/>
    <col min="3" max="16384" width="9.140625" style="49"/>
  </cols>
  <sheetData>
    <row r="1" spans="1:3">
      <c r="A1" s="28"/>
      <c r="B1" s="28"/>
    </row>
    <row r="2" spans="1:3" ht="15.75">
      <c r="A2" s="73" t="s">
        <v>38</v>
      </c>
      <c r="B2" s="74" t="s">
        <v>98</v>
      </c>
    </row>
    <row r="3" spans="1:3" ht="16.5" customHeight="1">
      <c r="A3" s="164" t="s">
        <v>29</v>
      </c>
      <c r="B3" s="79" t="s">
        <v>298</v>
      </c>
    </row>
    <row r="4" spans="1:3" ht="12.75">
      <c r="A4" s="164"/>
      <c r="B4" s="79"/>
    </row>
    <row r="5" spans="1:3" ht="45.75" customHeight="1">
      <c r="A5" s="164" t="s">
        <v>70</v>
      </c>
      <c r="B5" s="79" t="s">
        <v>329</v>
      </c>
    </row>
    <row r="6" spans="1:3" ht="12.75">
      <c r="A6" s="164"/>
      <c r="B6" s="79"/>
    </row>
    <row r="7" spans="1:3" ht="15.75" customHeight="1">
      <c r="A7" s="164" t="s">
        <v>276</v>
      </c>
      <c r="B7" s="79" t="s">
        <v>343</v>
      </c>
    </row>
    <row r="8" spans="1:3" ht="12.75">
      <c r="A8" s="164"/>
      <c r="B8" s="79"/>
    </row>
    <row r="9" spans="1:3" ht="16.5" customHeight="1">
      <c r="A9" s="164" t="s">
        <v>37</v>
      </c>
      <c r="B9" s="2" t="s">
        <v>359</v>
      </c>
    </row>
    <row r="10" spans="1:3" ht="12.75">
      <c r="A10" s="164"/>
      <c r="B10" s="2"/>
    </row>
    <row r="11" spans="1:3" ht="30" customHeight="1">
      <c r="A11" s="164" t="s">
        <v>237</v>
      </c>
      <c r="B11" s="2" t="s">
        <v>360</v>
      </c>
    </row>
    <row r="12" spans="1:3" ht="12.75">
      <c r="A12" s="164"/>
      <c r="B12" s="2"/>
    </row>
    <row r="13" spans="1:3" ht="18" customHeight="1">
      <c r="A13" s="164" t="s">
        <v>242</v>
      </c>
      <c r="B13" s="2" t="s">
        <v>375</v>
      </c>
    </row>
    <row r="14" spans="1:3" ht="16.5" customHeight="1">
      <c r="A14" s="164"/>
      <c r="B14" s="2" t="s">
        <v>376</v>
      </c>
    </row>
    <row r="15" spans="1:3" ht="12.75">
      <c r="A15" s="164"/>
      <c r="B15" s="93"/>
    </row>
    <row r="16" spans="1:3" ht="34.5" customHeight="1">
      <c r="A16" s="171" t="s">
        <v>223</v>
      </c>
      <c r="B16" s="118" t="s">
        <v>377</v>
      </c>
      <c r="C16" s="172"/>
    </row>
    <row r="17" spans="1:2" ht="14.25" customHeight="1">
      <c r="A17" s="165"/>
      <c r="B17" s="161"/>
    </row>
    <row r="18" spans="1:2" ht="59.25" customHeight="1">
      <c r="A18" s="164" t="s">
        <v>22</v>
      </c>
      <c r="B18" s="2" t="s">
        <v>418</v>
      </c>
    </row>
    <row r="19" spans="1:2" s="157" customFormat="1" ht="12.75">
      <c r="A19" s="155"/>
      <c r="B19" s="156"/>
    </row>
    <row r="20" spans="1:2" s="159" customFormat="1" ht="12.75">
      <c r="A20" s="158"/>
      <c r="B20" s="93"/>
    </row>
    <row r="21" spans="1:2" s="159" customFormat="1" ht="12.75">
      <c r="A21" s="158"/>
      <c r="B21" s="160"/>
    </row>
    <row r="22" spans="1:2" s="159" customFormat="1" ht="12.75">
      <c r="A22" s="158"/>
      <c r="B22" s="93"/>
    </row>
    <row r="23" spans="1:2" s="159" customFormat="1" ht="12.75">
      <c r="A23" s="158"/>
      <c r="B23" s="94"/>
    </row>
    <row r="24" spans="1:2" s="159" customFormat="1" ht="12.75">
      <c r="A24" s="158"/>
      <c r="B24" s="94"/>
    </row>
    <row r="25" spans="1:2" s="159" customFormat="1" ht="12.75">
      <c r="A25" s="158"/>
      <c r="B25" s="93"/>
    </row>
    <row r="26" spans="1:2" s="159" customFormat="1" ht="12.75">
      <c r="A26" s="158"/>
      <c r="B26" s="94"/>
    </row>
    <row r="27" spans="1:2" s="159" customFormat="1" ht="12.75">
      <c r="A27" s="158"/>
      <c r="B27" s="94"/>
    </row>
    <row r="28" spans="1:2" s="159" customFormat="1" ht="12.75">
      <c r="A28" s="158"/>
      <c r="B28" s="161"/>
    </row>
    <row r="29" spans="1:2" s="159" customFormat="1" ht="12.75">
      <c r="A29" s="158"/>
      <c r="B29" s="93"/>
    </row>
    <row r="30" spans="1:2" s="159" customFormat="1" ht="18.75" customHeight="1">
      <c r="A30" s="158"/>
      <c r="B30" s="161"/>
    </row>
    <row r="31" spans="1:2" s="159" customFormat="1" ht="20.25" customHeight="1">
      <c r="A31" s="158"/>
      <c r="B31" s="93"/>
    </row>
    <row r="32" spans="1:2" s="159" customFormat="1" ht="31.5" customHeight="1">
      <c r="A32" s="162"/>
      <c r="B32" s="94"/>
    </row>
    <row r="33" spans="1:2" s="159" customFormat="1">
      <c r="A33" s="162"/>
      <c r="B33" s="163"/>
    </row>
    <row r="34" spans="1:2" s="159" customFormat="1">
      <c r="A34" s="162"/>
      <c r="B34" s="163"/>
    </row>
    <row r="35" spans="1:2" s="159" customFormat="1">
      <c r="A35" s="162"/>
      <c r="B35" s="163"/>
    </row>
    <row r="36" spans="1:2" s="159" customFormat="1">
      <c r="A36" s="162"/>
      <c r="B36" s="163"/>
    </row>
    <row r="37" spans="1:2" s="159" customFormat="1">
      <c r="A37" s="162"/>
      <c r="B37" s="163"/>
    </row>
    <row r="38" spans="1:2" s="159" customFormat="1">
      <c r="A38" s="162"/>
      <c r="B38" s="163"/>
    </row>
    <row r="39" spans="1:2" s="159" customFormat="1">
      <c r="A39" s="162"/>
      <c r="B39" s="163"/>
    </row>
    <row r="40" spans="1:2" s="159" customFormat="1">
      <c r="A40" s="162"/>
      <c r="B40" s="163"/>
    </row>
    <row r="41" spans="1:2" s="159" customFormat="1">
      <c r="A41" s="162"/>
      <c r="B41" s="163"/>
    </row>
    <row r="42" spans="1:2" s="159" customFormat="1">
      <c r="A42" s="162"/>
      <c r="B42" s="163"/>
    </row>
    <row r="43" spans="1:2" s="159" customFormat="1">
      <c r="A43" s="162"/>
      <c r="B43" s="163"/>
    </row>
    <row r="44" spans="1:2" s="159" customFormat="1">
      <c r="A44" s="162"/>
      <c r="B44" s="163"/>
    </row>
    <row r="45" spans="1:2" s="159" customFormat="1">
      <c r="A45" s="162"/>
      <c r="B45" s="163"/>
    </row>
    <row r="46" spans="1:2" s="159" customFormat="1">
      <c r="A46" s="162"/>
      <c r="B46" s="163"/>
    </row>
    <row r="47" spans="1:2" s="159" customFormat="1">
      <c r="A47" s="162"/>
      <c r="B47" s="163"/>
    </row>
    <row r="48" spans="1:2" s="159" customFormat="1">
      <c r="A48" s="162"/>
      <c r="B48" s="163"/>
    </row>
    <row r="49" spans="1:2" s="159" customFormat="1">
      <c r="A49" s="162"/>
      <c r="B49" s="163"/>
    </row>
    <row r="50" spans="1:2" s="159" customFormat="1">
      <c r="A50" s="162"/>
      <c r="B50" s="163"/>
    </row>
    <row r="51" spans="1:2" s="159" customFormat="1">
      <c r="A51" s="162"/>
      <c r="B51" s="163"/>
    </row>
    <row r="52" spans="1:2" s="159" customFormat="1">
      <c r="A52" s="162"/>
      <c r="B52" s="163"/>
    </row>
    <row r="53" spans="1:2" s="159" customFormat="1">
      <c r="A53" s="162"/>
      <c r="B53" s="163"/>
    </row>
    <row r="54" spans="1:2" s="159" customFormat="1">
      <c r="A54" s="162"/>
      <c r="B54" s="163"/>
    </row>
    <row r="55" spans="1:2" s="159" customFormat="1">
      <c r="A55" s="162"/>
      <c r="B55" s="163"/>
    </row>
    <row r="56" spans="1:2" s="159" customFormat="1">
      <c r="A56" s="162"/>
      <c r="B56" s="163"/>
    </row>
    <row r="57" spans="1:2" s="159" customFormat="1">
      <c r="A57" s="162"/>
      <c r="B57" s="163"/>
    </row>
    <row r="58" spans="1:2" s="159" customFormat="1">
      <c r="A58" s="162"/>
      <c r="B58" s="163"/>
    </row>
    <row r="59" spans="1:2" s="159" customFormat="1">
      <c r="A59" s="162"/>
      <c r="B59" s="163"/>
    </row>
    <row r="60" spans="1:2" s="159" customFormat="1">
      <c r="A60" s="162"/>
      <c r="B60" s="163"/>
    </row>
    <row r="61" spans="1:2" s="159" customFormat="1">
      <c r="A61" s="162"/>
      <c r="B61" s="163"/>
    </row>
    <row r="62" spans="1:2" s="159" customFormat="1">
      <c r="A62" s="162"/>
      <c r="B62" s="163"/>
    </row>
    <row r="63" spans="1:2" s="159" customFormat="1">
      <c r="A63" s="162"/>
      <c r="B63" s="163"/>
    </row>
    <row r="64" spans="1:2" s="159" customFormat="1">
      <c r="A64" s="162"/>
      <c r="B64" s="163"/>
    </row>
    <row r="65" spans="1:2" s="159" customFormat="1">
      <c r="A65" s="162"/>
      <c r="B65" s="163"/>
    </row>
    <row r="66" spans="1:2" s="159" customFormat="1">
      <c r="A66" s="162"/>
      <c r="B66" s="163"/>
    </row>
    <row r="67" spans="1:2" s="159" customFormat="1">
      <c r="A67" s="162"/>
      <c r="B67" s="163"/>
    </row>
    <row r="68" spans="1:2" s="159" customFormat="1">
      <c r="A68" s="162"/>
      <c r="B68" s="163"/>
    </row>
    <row r="69" spans="1:2" s="159" customFormat="1">
      <c r="A69" s="162"/>
      <c r="B69" s="163"/>
    </row>
    <row r="70" spans="1:2" s="159" customFormat="1">
      <c r="A70" s="162"/>
      <c r="B70" s="163"/>
    </row>
    <row r="71" spans="1:2" s="159" customFormat="1">
      <c r="A71" s="162"/>
      <c r="B71" s="163"/>
    </row>
    <row r="72" spans="1:2" s="159" customFormat="1">
      <c r="A72" s="162"/>
      <c r="B72" s="163"/>
    </row>
    <row r="73" spans="1:2" s="159" customFormat="1">
      <c r="A73" s="162"/>
      <c r="B73" s="163"/>
    </row>
    <row r="74" spans="1:2" s="159" customFormat="1">
      <c r="A74" s="162"/>
      <c r="B74" s="163"/>
    </row>
    <row r="75" spans="1:2" s="159" customFormat="1">
      <c r="A75" s="162"/>
      <c r="B75" s="163"/>
    </row>
    <row r="76" spans="1:2" s="159" customFormat="1">
      <c r="A76" s="162"/>
      <c r="B76" s="163"/>
    </row>
    <row r="77" spans="1:2" s="159" customFormat="1">
      <c r="A77" s="162"/>
      <c r="B77" s="163"/>
    </row>
    <row r="78" spans="1:2" s="159" customFormat="1">
      <c r="A78" s="162"/>
      <c r="B78" s="163"/>
    </row>
    <row r="79" spans="1:2" s="159" customFormat="1">
      <c r="A79" s="162"/>
      <c r="B79" s="163"/>
    </row>
    <row r="80" spans="1:2" s="159" customFormat="1">
      <c r="A80" s="162"/>
      <c r="B80" s="163"/>
    </row>
    <row r="81" spans="1:2" s="159" customFormat="1">
      <c r="A81" s="162"/>
      <c r="B81" s="163"/>
    </row>
    <row r="82" spans="1:2" s="159" customFormat="1">
      <c r="A82" s="162"/>
      <c r="B82" s="163"/>
    </row>
    <row r="83" spans="1:2" s="159" customFormat="1">
      <c r="A83" s="162"/>
      <c r="B83" s="163"/>
    </row>
    <row r="84" spans="1:2" s="159" customFormat="1">
      <c r="A84" s="162"/>
      <c r="B84" s="163"/>
    </row>
    <row r="85" spans="1:2" s="159" customFormat="1">
      <c r="A85" s="162"/>
      <c r="B85" s="163"/>
    </row>
    <row r="86" spans="1:2" s="159" customFormat="1">
      <c r="A86" s="162"/>
      <c r="B86" s="163"/>
    </row>
    <row r="87" spans="1:2" s="159" customFormat="1">
      <c r="A87" s="162"/>
      <c r="B87" s="163"/>
    </row>
    <row r="88" spans="1:2" s="159" customFormat="1">
      <c r="A88" s="162"/>
      <c r="B88" s="163"/>
    </row>
    <row r="89" spans="1:2" s="159" customFormat="1">
      <c r="A89" s="162"/>
      <c r="B89" s="163"/>
    </row>
    <row r="90" spans="1:2" s="159" customFormat="1">
      <c r="A90" s="162"/>
      <c r="B90" s="163"/>
    </row>
    <row r="91" spans="1:2" s="159" customFormat="1">
      <c r="A91" s="162"/>
      <c r="B91" s="163"/>
    </row>
    <row r="92" spans="1:2" s="159" customFormat="1">
      <c r="A92" s="162"/>
      <c r="B92" s="163"/>
    </row>
    <row r="93" spans="1:2" s="159" customFormat="1">
      <c r="A93" s="162"/>
      <c r="B93" s="163"/>
    </row>
    <row r="94" spans="1:2" s="159" customFormat="1">
      <c r="A94" s="162"/>
      <c r="B94" s="163"/>
    </row>
    <row r="95" spans="1:2" s="159" customFormat="1">
      <c r="A95" s="162"/>
      <c r="B95" s="163"/>
    </row>
    <row r="96" spans="1:2" s="159" customFormat="1">
      <c r="A96" s="162"/>
      <c r="B96" s="163"/>
    </row>
    <row r="97" spans="1:2" s="159" customFormat="1">
      <c r="A97" s="162"/>
      <c r="B97" s="163"/>
    </row>
    <row r="98" spans="1:2" s="159" customFormat="1">
      <c r="A98" s="162"/>
      <c r="B98" s="163"/>
    </row>
    <row r="99" spans="1:2" s="159" customFormat="1">
      <c r="A99" s="162"/>
      <c r="B99" s="163"/>
    </row>
    <row r="100" spans="1:2" s="159" customFormat="1">
      <c r="A100" s="162"/>
      <c r="B100" s="163"/>
    </row>
    <row r="101" spans="1:2" s="159" customFormat="1">
      <c r="A101" s="162"/>
      <c r="B101" s="163"/>
    </row>
    <row r="102" spans="1:2" s="159" customFormat="1">
      <c r="A102" s="162"/>
      <c r="B102" s="163"/>
    </row>
    <row r="103" spans="1:2" s="159" customFormat="1">
      <c r="A103" s="162"/>
      <c r="B103" s="163"/>
    </row>
    <row r="104" spans="1:2" s="159" customFormat="1">
      <c r="A104" s="162"/>
      <c r="B104" s="163"/>
    </row>
    <row r="105" spans="1:2" s="159" customFormat="1">
      <c r="A105" s="162"/>
      <c r="B105" s="163"/>
    </row>
    <row r="106" spans="1:2" s="159" customFormat="1">
      <c r="A106" s="162"/>
      <c r="B106" s="163"/>
    </row>
    <row r="107" spans="1:2" s="159" customFormat="1">
      <c r="A107" s="162"/>
      <c r="B107" s="163"/>
    </row>
    <row r="108" spans="1:2" s="159" customFormat="1">
      <c r="A108" s="162"/>
      <c r="B108" s="163"/>
    </row>
    <row r="109" spans="1:2" s="159" customFormat="1">
      <c r="A109" s="162"/>
      <c r="B109" s="163"/>
    </row>
    <row r="110" spans="1:2" s="159" customFormat="1">
      <c r="A110" s="162"/>
      <c r="B110" s="163"/>
    </row>
    <row r="111" spans="1:2" s="159" customFormat="1">
      <c r="A111" s="162"/>
      <c r="B111" s="163"/>
    </row>
    <row r="112" spans="1:2" s="159" customFormat="1">
      <c r="A112" s="162"/>
      <c r="B112" s="163"/>
    </row>
    <row r="113" spans="1:2" s="159" customFormat="1">
      <c r="A113" s="162"/>
      <c r="B113" s="163"/>
    </row>
    <row r="114" spans="1:2" s="159" customFormat="1">
      <c r="A114" s="162"/>
      <c r="B114" s="163"/>
    </row>
    <row r="115" spans="1:2" s="159" customFormat="1">
      <c r="A115" s="162"/>
      <c r="B115" s="163"/>
    </row>
    <row r="116" spans="1:2" s="159" customFormat="1">
      <c r="A116" s="162"/>
      <c r="B116" s="163"/>
    </row>
    <row r="117" spans="1:2" s="159" customFormat="1">
      <c r="A117" s="162"/>
      <c r="B117" s="163"/>
    </row>
    <row r="118" spans="1:2" s="159" customFormat="1">
      <c r="A118" s="162"/>
      <c r="B118" s="163"/>
    </row>
    <row r="119" spans="1:2" s="159" customFormat="1">
      <c r="A119" s="162"/>
      <c r="B119" s="163"/>
    </row>
    <row r="120" spans="1:2" s="159" customFormat="1">
      <c r="A120" s="162"/>
      <c r="B120" s="163"/>
    </row>
    <row r="121" spans="1:2" s="159" customFormat="1">
      <c r="A121" s="162"/>
      <c r="B121" s="163"/>
    </row>
    <row r="122" spans="1:2" s="159" customFormat="1">
      <c r="A122" s="162"/>
      <c r="B122" s="163"/>
    </row>
    <row r="123" spans="1:2" s="159" customFormat="1">
      <c r="A123" s="162"/>
      <c r="B123" s="163"/>
    </row>
    <row r="124" spans="1:2" s="159" customFormat="1">
      <c r="A124" s="162"/>
      <c r="B124" s="163"/>
    </row>
    <row r="125" spans="1:2" s="159" customFormat="1">
      <c r="A125" s="162"/>
      <c r="B125" s="163"/>
    </row>
    <row r="126" spans="1:2" s="159" customFormat="1">
      <c r="A126" s="162"/>
      <c r="B126" s="163"/>
    </row>
    <row r="127" spans="1:2" s="159" customFormat="1">
      <c r="A127" s="162"/>
      <c r="B127" s="163"/>
    </row>
    <row r="128" spans="1:2" s="159" customFormat="1">
      <c r="A128" s="162"/>
      <c r="B128" s="163"/>
    </row>
    <row r="129" spans="1:2" s="159" customFormat="1">
      <c r="A129" s="162"/>
      <c r="B129" s="163"/>
    </row>
    <row r="130" spans="1:2" s="159" customFormat="1">
      <c r="A130" s="162"/>
      <c r="B130" s="163"/>
    </row>
    <row r="131" spans="1:2" s="159" customFormat="1">
      <c r="A131" s="162"/>
      <c r="B131" s="163"/>
    </row>
    <row r="132" spans="1:2" s="159" customFormat="1">
      <c r="A132" s="162"/>
      <c r="B132" s="163"/>
    </row>
    <row r="133" spans="1:2" s="159" customFormat="1">
      <c r="A133" s="162"/>
      <c r="B133" s="163"/>
    </row>
    <row r="134" spans="1:2" s="159" customFormat="1" ht="0.75" customHeight="1">
      <c r="A134" s="162"/>
      <c r="B134" s="163"/>
    </row>
    <row r="135" spans="1:2" s="159" customFormat="1">
      <c r="A135" s="162"/>
      <c r="B135" s="163"/>
    </row>
    <row r="136" spans="1:2" s="159" customFormat="1">
      <c r="A136" s="162"/>
      <c r="B136" s="163"/>
    </row>
    <row r="137" spans="1:2" s="159" customFormat="1">
      <c r="A137" s="162"/>
      <c r="B137" s="163"/>
    </row>
    <row r="138" spans="1:2" s="159" customFormat="1">
      <c r="A138" s="162"/>
      <c r="B138" s="163"/>
    </row>
    <row r="139" spans="1:2" s="159" customFormat="1">
      <c r="A139" s="162"/>
      <c r="B139" s="163"/>
    </row>
    <row r="140" spans="1:2" s="159" customFormat="1">
      <c r="A140" s="162"/>
      <c r="B140" s="163"/>
    </row>
    <row r="141" spans="1:2" s="159" customFormat="1">
      <c r="A141" s="162"/>
      <c r="B141" s="163"/>
    </row>
    <row r="142" spans="1:2" s="159" customFormat="1">
      <c r="A142" s="162"/>
      <c r="B142" s="163"/>
    </row>
    <row r="143" spans="1:2" s="159" customFormat="1">
      <c r="A143" s="162"/>
      <c r="B143" s="163"/>
    </row>
    <row r="144" spans="1:2" s="159" customFormat="1">
      <c r="A144" s="162"/>
      <c r="B144" s="163"/>
    </row>
    <row r="145" spans="1:2" s="159" customFormat="1">
      <c r="A145" s="162"/>
      <c r="B145" s="163"/>
    </row>
    <row r="146" spans="1:2" s="159" customFormat="1">
      <c r="A146" s="162"/>
      <c r="B146" s="163"/>
    </row>
    <row r="147" spans="1:2" s="159" customFormat="1">
      <c r="A147" s="162"/>
      <c r="B147" s="163"/>
    </row>
    <row r="148" spans="1:2" s="159" customFormat="1">
      <c r="A148" s="162"/>
      <c r="B148" s="163"/>
    </row>
    <row r="149" spans="1:2" s="159" customFormat="1">
      <c r="A149" s="162"/>
      <c r="B149" s="163"/>
    </row>
    <row r="150" spans="1:2" s="159" customFormat="1">
      <c r="A150" s="162"/>
      <c r="B150" s="163"/>
    </row>
    <row r="151" spans="1:2" s="159" customFormat="1">
      <c r="A151" s="162"/>
      <c r="B151" s="163"/>
    </row>
    <row r="152" spans="1:2" s="159" customFormat="1">
      <c r="A152" s="162"/>
      <c r="B152" s="163"/>
    </row>
    <row r="153" spans="1:2" s="159" customFormat="1">
      <c r="A153" s="162"/>
      <c r="B153" s="163"/>
    </row>
    <row r="154" spans="1:2" s="159" customFormat="1">
      <c r="A154" s="162"/>
      <c r="B154" s="163"/>
    </row>
    <row r="155" spans="1:2" s="159" customFormat="1">
      <c r="A155" s="162"/>
      <c r="B155" s="163"/>
    </row>
    <row r="156" spans="1:2" s="159" customFormat="1">
      <c r="A156" s="162"/>
      <c r="B156" s="163"/>
    </row>
    <row r="157" spans="1:2" s="159" customFormat="1">
      <c r="A157" s="162"/>
      <c r="B157" s="163"/>
    </row>
    <row r="158" spans="1:2" s="159" customFormat="1">
      <c r="A158" s="162"/>
      <c r="B158" s="163"/>
    </row>
    <row r="159" spans="1:2" s="159" customFormat="1">
      <c r="A159" s="162"/>
      <c r="B159" s="163"/>
    </row>
    <row r="160" spans="1:2" s="159" customFormat="1">
      <c r="A160" s="162"/>
      <c r="B160" s="163"/>
    </row>
    <row r="161" spans="1:2" s="159" customFormat="1">
      <c r="A161" s="162"/>
      <c r="B161" s="163"/>
    </row>
    <row r="162" spans="1:2" s="159" customFormat="1">
      <c r="A162" s="162"/>
      <c r="B162" s="163"/>
    </row>
    <row r="163" spans="1:2" s="159" customFormat="1">
      <c r="A163" s="162"/>
      <c r="B163" s="163"/>
    </row>
    <row r="164" spans="1:2" s="159" customFormat="1">
      <c r="A164" s="162"/>
      <c r="B164" s="163"/>
    </row>
    <row r="165" spans="1:2" s="159" customFormat="1">
      <c r="A165" s="162"/>
      <c r="B165" s="163"/>
    </row>
    <row r="166" spans="1:2" s="159" customFormat="1">
      <c r="A166" s="162"/>
      <c r="B166" s="163"/>
    </row>
    <row r="167" spans="1:2" s="159" customFormat="1">
      <c r="A167" s="162"/>
      <c r="B167" s="163"/>
    </row>
    <row r="168" spans="1:2" s="159" customFormat="1">
      <c r="A168" s="162"/>
      <c r="B168" s="163"/>
    </row>
    <row r="169" spans="1:2" s="159" customFormat="1">
      <c r="A169" s="162"/>
      <c r="B169" s="163"/>
    </row>
    <row r="170" spans="1:2" s="159" customFormat="1">
      <c r="A170" s="162"/>
      <c r="B170" s="163"/>
    </row>
    <row r="171" spans="1:2" s="159" customFormat="1">
      <c r="A171" s="162"/>
      <c r="B171" s="163"/>
    </row>
    <row r="172" spans="1:2" s="159" customFormat="1">
      <c r="A172" s="162"/>
      <c r="B172" s="163"/>
    </row>
    <row r="173" spans="1:2" s="159" customFormat="1">
      <c r="A173" s="162"/>
      <c r="B173" s="163"/>
    </row>
    <row r="174" spans="1:2" s="159" customFormat="1">
      <c r="A174" s="162"/>
      <c r="B174" s="163"/>
    </row>
    <row r="175" spans="1:2" s="159" customFormat="1">
      <c r="A175" s="162"/>
      <c r="B175" s="163"/>
    </row>
    <row r="176" spans="1:2" s="159" customFormat="1">
      <c r="A176" s="162"/>
      <c r="B176" s="163"/>
    </row>
    <row r="177" spans="1:2" s="159" customFormat="1">
      <c r="A177" s="162"/>
      <c r="B177" s="163"/>
    </row>
    <row r="178" spans="1:2" s="159" customFormat="1">
      <c r="A178" s="162"/>
      <c r="B178" s="163"/>
    </row>
    <row r="179" spans="1:2" s="159" customFormat="1">
      <c r="A179" s="162"/>
      <c r="B179" s="163"/>
    </row>
    <row r="180" spans="1:2" s="159" customFormat="1">
      <c r="A180" s="162"/>
      <c r="B180" s="163"/>
    </row>
    <row r="181" spans="1:2" s="159" customFormat="1">
      <c r="A181" s="162"/>
      <c r="B181" s="163"/>
    </row>
    <row r="182" spans="1:2" s="159" customFormat="1">
      <c r="A182" s="162"/>
      <c r="B182" s="163"/>
    </row>
    <row r="183" spans="1:2" s="159" customFormat="1">
      <c r="A183" s="162"/>
      <c r="B183" s="163"/>
    </row>
    <row r="184" spans="1:2" s="159" customFormat="1">
      <c r="A184" s="162"/>
      <c r="B184" s="163"/>
    </row>
    <row r="185" spans="1:2" s="159" customFormat="1">
      <c r="A185" s="162"/>
      <c r="B185" s="163"/>
    </row>
    <row r="186" spans="1:2" s="159" customFormat="1">
      <c r="A186" s="162"/>
      <c r="B186" s="163"/>
    </row>
    <row r="187" spans="1:2" s="159" customFormat="1">
      <c r="A187" s="162"/>
      <c r="B187" s="163"/>
    </row>
    <row r="188" spans="1:2" s="159" customFormat="1">
      <c r="A188" s="162"/>
      <c r="B188" s="163"/>
    </row>
    <row r="189" spans="1:2" s="159" customFormat="1">
      <c r="A189" s="162"/>
      <c r="B189" s="163"/>
    </row>
    <row r="190" spans="1:2" s="159" customFormat="1">
      <c r="A190" s="162"/>
      <c r="B190" s="163"/>
    </row>
    <row r="191" spans="1:2" s="159" customFormat="1">
      <c r="A191" s="162"/>
      <c r="B191" s="163"/>
    </row>
    <row r="192" spans="1:2" s="159" customFormat="1">
      <c r="A192" s="162"/>
      <c r="B192" s="163"/>
    </row>
    <row r="193" spans="1:2" s="159" customFormat="1">
      <c r="A193" s="162"/>
      <c r="B193" s="163"/>
    </row>
    <row r="194" spans="1:2" s="159" customFormat="1">
      <c r="A194" s="162"/>
      <c r="B194" s="163"/>
    </row>
    <row r="195" spans="1:2" s="159" customFormat="1">
      <c r="A195" s="162"/>
      <c r="B195" s="163"/>
    </row>
    <row r="196" spans="1:2" s="159" customFormat="1">
      <c r="A196" s="162"/>
      <c r="B196" s="163"/>
    </row>
    <row r="197" spans="1:2" s="159" customFormat="1">
      <c r="A197" s="162"/>
      <c r="B197" s="163"/>
    </row>
    <row r="198" spans="1:2" s="159" customFormat="1">
      <c r="A198" s="162"/>
      <c r="B198" s="163"/>
    </row>
    <row r="199" spans="1:2" s="159" customFormat="1">
      <c r="A199" s="162"/>
      <c r="B199" s="163"/>
    </row>
    <row r="200" spans="1:2" s="159" customFormat="1">
      <c r="A200" s="162"/>
      <c r="B200" s="163"/>
    </row>
    <row r="201" spans="1:2" s="159" customFormat="1">
      <c r="A201" s="162"/>
      <c r="B201" s="163"/>
    </row>
    <row r="202" spans="1:2" s="159" customFormat="1">
      <c r="A202" s="162"/>
      <c r="B202" s="163"/>
    </row>
    <row r="203" spans="1:2" s="159" customFormat="1">
      <c r="A203" s="162"/>
      <c r="B203" s="163"/>
    </row>
    <row r="204" spans="1:2" s="159" customFormat="1">
      <c r="A204" s="162"/>
      <c r="B204" s="163"/>
    </row>
    <row r="205" spans="1:2" s="159" customFormat="1">
      <c r="A205" s="162"/>
      <c r="B205" s="163"/>
    </row>
    <row r="206" spans="1:2" s="159" customFormat="1">
      <c r="A206" s="162"/>
      <c r="B206" s="163"/>
    </row>
    <row r="207" spans="1:2" s="159" customFormat="1">
      <c r="A207" s="162"/>
      <c r="B207" s="163"/>
    </row>
    <row r="208" spans="1:2" s="159" customFormat="1">
      <c r="A208" s="162"/>
      <c r="B208" s="163"/>
    </row>
    <row r="209" spans="1:2" s="159" customFormat="1">
      <c r="A209" s="162"/>
      <c r="B209" s="163"/>
    </row>
    <row r="210" spans="1:2" s="159" customFormat="1">
      <c r="A210" s="162"/>
      <c r="B210" s="163"/>
    </row>
    <row r="211" spans="1:2" s="159" customFormat="1">
      <c r="A211" s="162"/>
      <c r="B211" s="163"/>
    </row>
    <row r="212" spans="1:2" s="159" customFormat="1">
      <c r="A212" s="162"/>
      <c r="B212" s="163"/>
    </row>
    <row r="213" spans="1:2" s="159" customFormat="1">
      <c r="A213" s="162"/>
      <c r="B213" s="163"/>
    </row>
    <row r="214" spans="1:2" s="159" customFormat="1">
      <c r="A214" s="162"/>
      <c r="B214" s="163"/>
    </row>
    <row r="215" spans="1:2" s="159" customFormat="1">
      <c r="A215" s="162"/>
      <c r="B215" s="163"/>
    </row>
    <row r="216" spans="1:2" s="159" customFormat="1">
      <c r="A216" s="162"/>
      <c r="B216" s="163"/>
    </row>
    <row r="217" spans="1:2" s="159" customFormat="1">
      <c r="A217" s="162"/>
      <c r="B217" s="163"/>
    </row>
    <row r="218" spans="1:2" s="159" customFormat="1">
      <c r="A218" s="162"/>
      <c r="B218" s="163"/>
    </row>
    <row r="219" spans="1:2" s="159" customFormat="1">
      <c r="A219" s="162"/>
      <c r="B219" s="163"/>
    </row>
    <row r="220" spans="1:2" s="159" customFormat="1">
      <c r="A220" s="162"/>
      <c r="B220" s="163"/>
    </row>
    <row r="221" spans="1:2" s="159" customFormat="1">
      <c r="A221" s="162"/>
      <c r="B221" s="163"/>
    </row>
    <row r="222" spans="1:2" s="159" customFormat="1">
      <c r="A222" s="162"/>
      <c r="B222" s="163"/>
    </row>
    <row r="223" spans="1:2" s="159" customFormat="1">
      <c r="A223" s="162"/>
      <c r="B223" s="163"/>
    </row>
    <row r="224" spans="1:2" s="159" customFormat="1">
      <c r="A224" s="162"/>
      <c r="B224" s="163"/>
    </row>
    <row r="225" spans="1:2" s="159" customFormat="1">
      <c r="A225" s="162"/>
      <c r="B225" s="163"/>
    </row>
    <row r="226" spans="1:2" s="159" customFormat="1">
      <c r="A226" s="162"/>
      <c r="B226" s="163"/>
    </row>
    <row r="227" spans="1:2" s="159" customFormat="1">
      <c r="A227" s="162"/>
      <c r="B227" s="163"/>
    </row>
    <row r="228" spans="1:2" s="159" customFormat="1">
      <c r="A228" s="162"/>
      <c r="B228" s="163"/>
    </row>
    <row r="229" spans="1:2" s="159" customFormat="1">
      <c r="A229" s="162"/>
      <c r="B229" s="163"/>
    </row>
    <row r="230" spans="1:2" s="159" customFormat="1">
      <c r="A230" s="162"/>
      <c r="B230" s="163"/>
    </row>
    <row r="231" spans="1:2" s="159" customFormat="1">
      <c r="A231" s="162"/>
      <c r="B231" s="163"/>
    </row>
    <row r="232" spans="1:2" s="159" customFormat="1">
      <c r="A232" s="162"/>
      <c r="B232" s="163"/>
    </row>
  </sheetData>
  <phoneticPr fontId="0" type="noConversion"/>
  <printOptions gridLines="1"/>
  <pageMargins left="0.74803149606299213" right="0.74803149606299213" top="0.98425196850393704" bottom="0.98425196850393704" header="0.51181102362204722" footer="0.51181102362204722"/>
  <pageSetup firstPageNumber="23" orientation="landscape" useFirstPageNumber="1" r:id="rId1"/>
  <headerFooter alignWithMargins="0">
    <oddHeader>&amp;C&amp;"Arial,Bold"&amp;12CPSLD LIBRARY SURVEY 2008-2009
EXPLANATORY NOTES</oddHeader>
    <oddFooter>&amp;LCPSLD Stats 2008-2009&amp;RPage &amp; 27</oddFooter>
  </headerFooter>
</worksheet>
</file>

<file path=xl/worksheets/sheet3.xml><?xml version="1.0" encoding="utf-8"?>
<worksheet xmlns="http://schemas.openxmlformats.org/spreadsheetml/2006/main" xmlns:r="http://schemas.openxmlformats.org/officeDocument/2006/relationships">
  <dimension ref="A1:G29"/>
  <sheetViews>
    <sheetView topLeftCell="A11" workbookViewId="0">
      <selection activeCell="B28" sqref="B28"/>
    </sheetView>
  </sheetViews>
  <sheetFormatPr defaultRowHeight="12.75"/>
  <cols>
    <col min="1" max="1" width="13" customWidth="1"/>
    <col min="2" max="2" width="26" customWidth="1"/>
    <col min="5" max="5" width="28.85546875" customWidth="1"/>
    <col min="6" max="6" width="19.7109375" hidden="1" customWidth="1"/>
    <col min="7" max="7" width="14.42578125" hidden="1" customWidth="1"/>
  </cols>
  <sheetData>
    <row r="1" spans="1:7" ht="20.100000000000001" customHeight="1">
      <c r="B1" s="189" t="s">
        <v>66</v>
      </c>
      <c r="C1" s="189"/>
      <c r="D1" s="189"/>
      <c r="E1" s="189"/>
    </row>
    <row r="2" spans="1:7" ht="20.100000000000001" customHeight="1" thickBot="1">
      <c r="A2" s="51"/>
      <c r="B2" s="51"/>
      <c r="C2" s="51"/>
      <c r="D2" s="51"/>
      <c r="E2" s="51"/>
      <c r="F2" s="51"/>
    </row>
    <row r="3" spans="1:7" ht="20.100000000000001" customHeight="1">
      <c r="B3" s="52" t="s">
        <v>13</v>
      </c>
      <c r="C3" s="53" t="s">
        <v>69</v>
      </c>
      <c r="D3" s="53"/>
      <c r="E3" s="54"/>
      <c r="F3" s="55"/>
      <c r="G3" s="56"/>
    </row>
    <row r="4" spans="1:7" ht="20.100000000000001" customHeight="1">
      <c r="B4" s="57" t="s">
        <v>70</v>
      </c>
      <c r="C4" s="58" t="s">
        <v>71</v>
      </c>
      <c r="D4" s="58"/>
      <c r="E4" s="59"/>
      <c r="F4" s="58"/>
      <c r="G4" s="59"/>
    </row>
    <row r="5" spans="1:7" ht="20.100000000000001" customHeight="1">
      <c r="B5" s="57" t="s">
        <v>260</v>
      </c>
      <c r="C5" s="58" t="s">
        <v>236</v>
      </c>
      <c r="D5" s="58"/>
      <c r="E5" s="59"/>
      <c r="F5" s="58"/>
      <c r="G5" s="59"/>
    </row>
    <row r="6" spans="1:7" ht="20.100000000000001" customHeight="1">
      <c r="B6" s="57" t="s">
        <v>72</v>
      </c>
      <c r="C6" s="58" t="s">
        <v>73</v>
      </c>
      <c r="D6" s="58"/>
      <c r="E6" s="59"/>
      <c r="F6" s="58"/>
      <c r="G6" s="59"/>
    </row>
    <row r="7" spans="1:7" ht="20.100000000000001" customHeight="1">
      <c r="B7" s="57" t="s">
        <v>223</v>
      </c>
      <c r="C7" s="58" t="s">
        <v>225</v>
      </c>
      <c r="D7" s="58"/>
      <c r="E7" s="59"/>
      <c r="F7" s="58"/>
      <c r="G7" s="59"/>
    </row>
    <row r="8" spans="1:7" ht="20.100000000000001" customHeight="1">
      <c r="B8" s="57" t="s">
        <v>74</v>
      </c>
      <c r="C8" s="58" t="s">
        <v>75</v>
      </c>
      <c r="D8" s="58"/>
      <c r="E8" s="59"/>
      <c r="F8" s="58"/>
      <c r="G8" s="59"/>
    </row>
    <row r="9" spans="1:7" ht="20.100000000000001" customHeight="1">
      <c r="B9" s="57" t="s">
        <v>237</v>
      </c>
      <c r="C9" s="58" t="s">
        <v>238</v>
      </c>
      <c r="D9" s="58"/>
      <c r="E9" s="59"/>
      <c r="F9" s="58"/>
      <c r="G9" s="59"/>
    </row>
    <row r="10" spans="1:7" ht="20.100000000000001" customHeight="1">
      <c r="B10" s="57" t="s">
        <v>76</v>
      </c>
      <c r="C10" s="58" t="s">
        <v>77</v>
      </c>
      <c r="D10" s="58"/>
      <c r="E10" s="59"/>
      <c r="F10" s="58"/>
      <c r="G10" s="59"/>
    </row>
    <row r="11" spans="1:7" ht="20.100000000000001" customHeight="1">
      <c r="B11" s="57" t="s">
        <v>239</v>
      </c>
      <c r="C11" s="58" t="s">
        <v>240</v>
      </c>
      <c r="D11" s="58"/>
      <c r="E11" s="59"/>
      <c r="F11" s="58"/>
      <c r="G11" s="59"/>
    </row>
    <row r="12" spans="1:7" ht="20.100000000000001" customHeight="1">
      <c r="B12" s="57" t="s">
        <v>14</v>
      </c>
      <c r="C12" s="58" t="s">
        <v>78</v>
      </c>
      <c r="D12" s="58"/>
      <c r="E12" s="59"/>
      <c r="F12" s="58"/>
      <c r="G12" s="59"/>
    </row>
    <row r="13" spans="1:7" ht="20.100000000000001" customHeight="1">
      <c r="B13" s="57" t="s">
        <v>30</v>
      </c>
      <c r="C13" s="58" t="s">
        <v>79</v>
      </c>
      <c r="D13" s="58"/>
      <c r="E13" s="59"/>
      <c r="F13" s="58"/>
      <c r="G13" s="59"/>
    </row>
    <row r="14" spans="1:7" ht="20.100000000000001" customHeight="1">
      <c r="B14" s="57" t="s">
        <v>80</v>
      </c>
      <c r="C14" s="58" t="s">
        <v>81</v>
      </c>
      <c r="D14" s="58"/>
      <c r="E14" s="59"/>
      <c r="F14" s="58"/>
      <c r="G14" s="59"/>
    </row>
    <row r="15" spans="1:7" ht="20.100000000000001" customHeight="1">
      <c r="B15" s="57" t="s">
        <v>32</v>
      </c>
      <c r="C15" s="58" t="s">
        <v>82</v>
      </c>
      <c r="D15" s="58"/>
      <c r="E15" s="59"/>
      <c r="F15" s="58"/>
      <c r="G15" s="59"/>
    </row>
    <row r="16" spans="1:7" ht="20.100000000000001" customHeight="1">
      <c r="B16" s="57" t="s">
        <v>96</v>
      </c>
      <c r="C16" s="58" t="s">
        <v>231</v>
      </c>
      <c r="D16" s="58"/>
      <c r="E16" s="59"/>
      <c r="F16" s="58"/>
      <c r="G16" s="59"/>
    </row>
    <row r="17" spans="2:7" ht="20.100000000000001" customHeight="1">
      <c r="B17" s="57" t="s">
        <v>217</v>
      </c>
      <c r="C17" s="58" t="s">
        <v>226</v>
      </c>
      <c r="D17" s="58"/>
      <c r="E17" s="59"/>
      <c r="F17" s="58"/>
      <c r="G17" s="59"/>
    </row>
    <row r="18" spans="2:7" ht="20.100000000000001" customHeight="1">
      <c r="B18" s="57" t="s">
        <v>33</v>
      </c>
      <c r="C18" s="58" t="s">
        <v>83</v>
      </c>
      <c r="D18" s="58"/>
      <c r="E18" s="59"/>
      <c r="F18" s="58"/>
      <c r="G18" s="59"/>
    </row>
    <row r="19" spans="2:7" ht="20.100000000000001" customHeight="1">
      <c r="B19" s="57" t="s">
        <v>84</v>
      </c>
      <c r="C19" s="58" t="s">
        <v>85</v>
      </c>
      <c r="D19" s="58"/>
      <c r="E19" s="59"/>
      <c r="F19" s="58"/>
      <c r="G19" s="59"/>
    </row>
    <row r="20" spans="2:7" ht="20.100000000000001" customHeight="1">
      <c r="B20" s="57" t="s">
        <v>59</v>
      </c>
      <c r="C20" s="58" t="s">
        <v>86</v>
      </c>
      <c r="D20" s="58"/>
      <c r="E20" s="59"/>
      <c r="F20" s="58"/>
      <c r="G20" s="59"/>
    </row>
    <row r="21" spans="2:7" ht="20.100000000000001" customHeight="1">
      <c r="B21" s="57" t="s">
        <v>95</v>
      </c>
      <c r="C21" s="58" t="s">
        <v>97</v>
      </c>
      <c r="D21" s="58"/>
      <c r="E21" s="59"/>
      <c r="F21" s="58"/>
      <c r="G21" s="59"/>
    </row>
    <row r="22" spans="2:7" ht="20.100000000000001" customHeight="1">
      <c r="B22" s="57" t="s">
        <v>35</v>
      </c>
      <c r="C22" s="58" t="s">
        <v>87</v>
      </c>
      <c r="D22" s="58"/>
      <c r="E22" s="59"/>
      <c r="F22" s="58"/>
      <c r="G22" s="59"/>
    </row>
    <row r="23" spans="2:7" ht="20.100000000000001" customHeight="1">
      <c r="B23" s="57" t="s">
        <v>22</v>
      </c>
      <c r="C23" s="58" t="s">
        <v>88</v>
      </c>
      <c r="D23" s="58"/>
      <c r="E23" s="59"/>
      <c r="F23" s="58"/>
      <c r="G23" s="59"/>
    </row>
    <row r="24" spans="2:7" ht="20.100000000000001" customHeight="1">
      <c r="B24" s="57" t="s">
        <v>276</v>
      </c>
      <c r="C24" s="58" t="s">
        <v>241</v>
      </c>
      <c r="D24" s="58"/>
      <c r="E24" s="59"/>
      <c r="G24" s="59"/>
    </row>
    <row r="25" spans="2:7" ht="20.100000000000001" customHeight="1">
      <c r="B25" s="57" t="s">
        <v>29</v>
      </c>
      <c r="C25" s="58" t="s">
        <v>89</v>
      </c>
      <c r="D25" s="58"/>
      <c r="E25" s="59"/>
      <c r="F25" s="58"/>
      <c r="G25" s="59"/>
    </row>
    <row r="26" spans="2:7" ht="20.100000000000001" customHeight="1">
      <c r="B26" s="57" t="s">
        <v>36</v>
      </c>
      <c r="C26" s="58" t="s">
        <v>90</v>
      </c>
      <c r="D26" s="58"/>
      <c r="E26" s="59"/>
      <c r="F26" s="58"/>
      <c r="G26" s="59"/>
    </row>
    <row r="27" spans="2:7" ht="20.100000000000001" customHeight="1">
      <c r="B27" s="57" t="s">
        <v>91</v>
      </c>
      <c r="C27" s="58" t="s">
        <v>92</v>
      </c>
      <c r="D27" s="58"/>
      <c r="E27" s="59"/>
      <c r="F27" s="58"/>
      <c r="G27" s="59"/>
    </row>
    <row r="28" spans="2:7" ht="20.100000000000001" customHeight="1" thickBot="1">
      <c r="B28" s="60" t="s">
        <v>242</v>
      </c>
      <c r="C28" s="61" t="s">
        <v>243</v>
      </c>
      <c r="D28" s="61"/>
      <c r="E28" s="62"/>
      <c r="F28" s="61"/>
      <c r="G28" s="62"/>
    </row>
    <row r="29" spans="2:7">
      <c r="C29" s="136"/>
    </row>
  </sheetData>
  <mergeCells count="1">
    <mergeCell ref="B1:E1"/>
  </mergeCells>
  <phoneticPr fontId="0" type="noConversion"/>
  <pageMargins left="0.75" right="0.75" top="1" bottom="1" header="0.5" footer="0.5"/>
  <pageSetup orientation="portrait" r:id="rId1"/>
  <headerFooter alignWithMargins="0">
    <oddFooter>&amp;LCPSLD Stats 2008-2009&amp;RPage 1</oddFooter>
  </headerFooter>
</worksheet>
</file>

<file path=xl/worksheets/sheet4.xml><?xml version="1.0" encoding="utf-8"?>
<worksheet xmlns="http://schemas.openxmlformats.org/spreadsheetml/2006/main" xmlns:r="http://schemas.openxmlformats.org/officeDocument/2006/relationships">
  <dimension ref="A1:B19"/>
  <sheetViews>
    <sheetView workbookViewId="0">
      <selection sqref="A1:B1"/>
    </sheetView>
  </sheetViews>
  <sheetFormatPr defaultRowHeight="18.75"/>
  <cols>
    <col min="1" max="1" width="64.28515625" style="63" customWidth="1"/>
    <col min="2" max="2" width="20" style="63" customWidth="1"/>
    <col min="3" max="16384" width="9.140625" style="63"/>
  </cols>
  <sheetData>
    <row r="1" spans="1:2">
      <c r="A1" s="192" t="s">
        <v>93</v>
      </c>
      <c r="B1" s="192"/>
    </row>
    <row r="2" spans="1:2">
      <c r="A2" s="192" t="s">
        <v>244</v>
      </c>
      <c r="B2" s="192"/>
    </row>
    <row r="3" spans="1:2">
      <c r="A3" s="64"/>
      <c r="B3" s="64"/>
    </row>
    <row r="5" spans="1:2" ht="63" customHeight="1">
      <c r="A5" s="190" t="s">
        <v>94</v>
      </c>
      <c r="B5" s="191"/>
    </row>
    <row r="6" spans="1:2" ht="72.75" customHeight="1"/>
    <row r="7" spans="1:2">
      <c r="A7" s="63" t="s">
        <v>68</v>
      </c>
      <c r="B7" s="63" t="s">
        <v>111</v>
      </c>
    </row>
    <row r="9" spans="1:2">
      <c r="A9" s="63" t="s">
        <v>67</v>
      </c>
      <c r="B9" s="63" t="s">
        <v>438</v>
      </c>
    </row>
    <row r="11" spans="1:2">
      <c r="A11" s="63" t="s">
        <v>66</v>
      </c>
      <c r="B11" s="63" t="s">
        <v>112</v>
      </c>
    </row>
    <row r="13" spans="1:2">
      <c r="A13" s="63" t="s">
        <v>65</v>
      </c>
      <c r="B13" s="63" t="s">
        <v>235</v>
      </c>
    </row>
    <row r="15" spans="1:2">
      <c r="A15" s="63" t="s">
        <v>64</v>
      </c>
      <c r="B15" s="63" t="s">
        <v>435</v>
      </c>
    </row>
    <row r="17" spans="1:2">
      <c r="A17" s="63" t="s">
        <v>39</v>
      </c>
      <c r="B17" s="63" t="s">
        <v>436</v>
      </c>
    </row>
    <row r="19" spans="1:2">
      <c r="A19" s="63" t="s">
        <v>63</v>
      </c>
      <c r="B19" s="63" t="s">
        <v>437</v>
      </c>
    </row>
  </sheetData>
  <mergeCells count="3">
    <mergeCell ref="A5:B5"/>
    <mergeCell ref="A1:B1"/>
    <mergeCell ref="A2:B2"/>
  </mergeCells>
  <phoneticPr fontId="0" type="noConversion"/>
  <pageMargins left="1" right="0.75" top="1" bottom="1" header="0.5" footer="0.5"/>
  <pageSetup orientation="portrait" r:id="rId1"/>
  <headerFooter alignWithMargins="0">
    <oddFooter>&amp;LCPSLD Stats 2008-2009&amp;RPage 1</oddFooter>
  </headerFooter>
</worksheet>
</file>

<file path=xl/worksheets/sheet5.xml><?xml version="1.0" encoding="utf-8"?>
<worksheet xmlns="http://schemas.openxmlformats.org/spreadsheetml/2006/main" xmlns:r="http://schemas.openxmlformats.org/officeDocument/2006/relationships">
  <dimension ref="A1:DS30"/>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defaultRowHeight="30.75" customHeight="1"/>
  <cols>
    <col min="1" max="1" width="10.5703125" style="10" hidden="1" customWidth="1"/>
    <col min="2" max="2" width="7.5703125" style="18" customWidth="1"/>
    <col min="3" max="3" width="34.140625" style="6" customWidth="1"/>
    <col min="4" max="4" width="25.5703125" style="10" customWidth="1"/>
    <col min="5" max="5" width="20.42578125" style="10" customWidth="1"/>
    <col min="6" max="6" width="12.5703125" style="10" customWidth="1"/>
    <col min="7" max="7" width="12.42578125" style="10" customWidth="1"/>
    <col min="8" max="8" width="13.5703125" style="10" customWidth="1"/>
    <col min="9" max="9" width="1.140625" style="5" customWidth="1"/>
    <col min="10" max="10" width="11.28515625" style="36" customWidth="1"/>
    <col min="11" max="11" width="13.85546875" style="36" customWidth="1"/>
    <col min="12" max="12" width="18.42578125" style="36" customWidth="1"/>
    <col min="13" max="13" width="17.140625" style="36" customWidth="1"/>
    <col min="14" max="14" width="14" style="36" customWidth="1"/>
    <col min="15" max="15" width="13.85546875" style="36" customWidth="1"/>
    <col min="16" max="16" width="10.85546875" style="36" customWidth="1"/>
    <col min="17" max="17" width="13.7109375" style="45" customWidth="1"/>
    <col min="18" max="18" width="7" style="10" customWidth="1"/>
    <col min="19" max="19" width="1.42578125" style="5" customWidth="1"/>
    <col min="20" max="20" width="11" style="10" customWidth="1"/>
    <col min="21" max="21" width="9.28515625" style="10" customWidth="1"/>
    <col min="22" max="22" width="11.85546875" style="10" customWidth="1"/>
    <col min="23" max="23" width="10" style="11" customWidth="1"/>
    <col min="24" max="24" width="10.5703125" style="10" customWidth="1"/>
    <col min="25" max="25" width="10.28515625" style="12" customWidth="1"/>
    <col min="26" max="26" width="1.5703125" style="30" customWidth="1"/>
    <col min="27" max="27" width="14" style="36" customWidth="1"/>
    <col min="28" max="28" width="15.7109375" style="36" customWidth="1"/>
    <col min="29" max="29" width="11.85546875" style="36" customWidth="1"/>
    <col min="30" max="30" width="13.140625" style="36" customWidth="1"/>
    <col min="31" max="31" width="11.7109375" style="36" customWidth="1"/>
    <col min="32" max="32" width="17.5703125" style="39" customWidth="1"/>
    <col min="33" max="33" width="16.7109375" style="36" customWidth="1"/>
    <col min="34" max="34" width="17.28515625" style="36" customWidth="1"/>
    <col min="35" max="35" width="1.7109375" style="5" customWidth="1"/>
    <col min="36" max="36" width="10.5703125" style="36" customWidth="1"/>
    <col min="37" max="37" width="11.85546875" style="36" customWidth="1"/>
    <col min="38" max="38" width="13.85546875" style="36" customWidth="1"/>
    <col min="39" max="39" width="12.140625" style="36" customWidth="1"/>
    <col min="40" max="40" width="13" style="36" customWidth="1"/>
    <col min="41" max="41" width="11.140625" style="36" customWidth="1"/>
    <col min="42" max="42" width="10.42578125" style="36" customWidth="1"/>
    <col min="43" max="43" width="11.5703125" style="36" customWidth="1"/>
    <col min="44" max="44" width="13.28515625" style="36" customWidth="1"/>
    <col min="45" max="45" width="16" style="36" customWidth="1"/>
    <col min="46" max="46" width="1.28515625" style="42" customWidth="1"/>
    <col min="47" max="47" width="16.42578125" style="36" customWidth="1"/>
    <col min="48" max="48" width="14.140625" style="36" customWidth="1"/>
    <col min="49" max="49" width="12.85546875" style="36" customWidth="1"/>
    <col min="50" max="50" width="13.85546875" style="36" customWidth="1"/>
    <col min="51" max="51" width="14.5703125" style="36" customWidth="1"/>
    <col min="52" max="52" width="13.7109375" style="43" customWidth="1"/>
    <col min="53" max="53" width="11.85546875" style="36" customWidth="1"/>
    <col min="54" max="54" width="15.28515625" style="36" customWidth="1"/>
    <col min="55" max="55" width="15.140625" style="43" customWidth="1"/>
    <col min="56" max="56" width="15.85546875" style="43" customWidth="1"/>
    <col min="57" max="57" width="17" style="36" customWidth="1"/>
    <col min="58" max="58" width="16.7109375" style="39" customWidth="1"/>
    <col min="59" max="59" width="1.42578125" style="30" customWidth="1"/>
    <col min="60" max="60" width="15.42578125" style="36" customWidth="1"/>
    <col min="61" max="61" width="15.85546875" style="36" customWidth="1"/>
    <col min="62" max="62" width="16.28515625" style="39" customWidth="1"/>
    <col min="63" max="63" width="1.7109375" style="30" customWidth="1"/>
    <col min="64" max="64" width="19.28515625" style="23" customWidth="1"/>
    <col min="65" max="65" width="11.42578125" style="36" customWidth="1"/>
    <col min="66" max="66" width="11.28515625" style="36" customWidth="1"/>
    <col min="67" max="67" width="11.7109375" style="36" customWidth="1"/>
    <col min="68" max="68" width="15" style="36" customWidth="1"/>
    <col min="69" max="69" width="16.5703125" style="23" customWidth="1"/>
    <col min="70" max="70" width="11.7109375" style="36" customWidth="1"/>
    <col min="71" max="71" width="10.85546875" style="36" customWidth="1"/>
    <col min="72" max="72" width="12.140625" style="36" customWidth="1"/>
    <col min="73" max="73" width="16.28515625" style="36" customWidth="1"/>
    <col min="74" max="74" width="18.42578125" style="18" customWidth="1"/>
    <col min="75" max="75" width="9.5703125" style="36" customWidth="1"/>
    <col min="76" max="76" width="8.140625" style="36" customWidth="1"/>
    <col min="77" max="77" width="10.28515625" style="36" customWidth="1"/>
    <col min="78" max="78" width="9.28515625" style="36" customWidth="1"/>
    <col min="79" max="79" width="14.140625" style="23" customWidth="1"/>
    <col min="80" max="80" width="11.5703125" style="36" customWidth="1"/>
    <col min="81" max="81" width="11.28515625" style="36" customWidth="1"/>
    <col min="82" max="82" width="11.7109375" style="36" customWidth="1"/>
    <col min="83" max="83" width="13.140625" style="36" customWidth="1"/>
    <col min="84" max="84" width="13.42578125" style="44" customWidth="1"/>
    <col min="85" max="85" width="13.5703125" style="44" customWidth="1"/>
    <col min="86" max="86" width="13.7109375" style="44" customWidth="1"/>
    <col min="87" max="87" width="15.5703125" style="44" customWidth="1"/>
    <col min="88" max="88" width="1.85546875" style="31" customWidth="1"/>
    <col min="89" max="89" width="14.5703125" style="12" customWidth="1"/>
    <col min="90" max="90" width="13" style="46" customWidth="1"/>
    <col min="91" max="91" width="13.140625" style="39" customWidth="1"/>
    <col min="92" max="92" width="15" style="39" customWidth="1"/>
    <col min="93" max="93" width="14.28515625" style="39" customWidth="1"/>
    <col min="94" max="94" width="12.7109375" style="46" customWidth="1"/>
    <col min="95" max="95" width="40" style="18" customWidth="1"/>
    <col min="96" max="96" width="1.7109375" style="31" customWidth="1"/>
    <col min="97" max="97" width="16.5703125" style="10" customWidth="1"/>
    <col min="98" max="98" width="19.140625" style="10" customWidth="1"/>
    <col min="99" max="99" width="19.42578125" style="10" customWidth="1"/>
    <col min="100" max="100" width="17.28515625" style="10" customWidth="1"/>
    <col min="101" max="101" width="17.85546875" style="10" customWidth="1"/>
    <col min="102" max="102" width="17.7109375" style="10" customWidth="1"/>
    <col min="103" max="103" width="16.7109375" style="10" customWidth="1"/>
    <col min="104" max="104" width="1.85546875" style="5" customWidth="1"/>
    <col min="105" max="105" width="8.85546875" style="19" customWidth="1"/>
    <col min="106" max="106" width="8.42578125" style="19" customWidth="1"/>
    <col min="107" max="107" width="7.7109375" style="19" customWidth="1"/>
    <col min="108" max="108" width="8.5703125" style="19" customWidth="1"/>
    <col min="109" max="109" width="8" style="20" customWidth="1"/>
    <col min="110" max="110" width="7.42578125" style="21" customWidth="1"/>
    <col min="111" max="111" width="8.140625" style="21" customWidth="1"/>
    <col min="112" max="112" width="8.28515625" style="20" customWidth="1"/>
    <col min="113" max="113" width="8.42578125" style="21" customWidth="1"/>
    <col min="114" max="114" width="7" style="22" customWidth="1"/>
    <col min="115" max="115" width="7.28515625" style="19" customWidth="1"/>
    <col min="116" max="116" width="7" style="21" customWidth="1"/>
    <col min="117" max="117" width="6.85546875" style="19" customWidth="1"/>
    <col min="118" max="118" width="8.28515625" style="19" customWidth="1"/>
    <col min="119" max="119" width="7" style="21" customWidth="1"/>
    <col min="120" max="120" width="7.85546875" style="21" customWidth="1"/>
    <col min="121" max="121" width="7.28515625" style="21" customWidth="1"/>
    <col min="122" max="122" width="8.85546875" style="21" customWidth="1"/>
    <col min="123" max="123" width="1.5703125" style="10" customWidth="1"/>
    <col min="124" max="16384" width="9.140625" style="10"/>
  </cols>
  <sheetData>
    <row r="1" spans="1:123" s="139" customFormat="1" ht="15" customHeight="1">
      <c r="A1" s="45"/>
      <c r="B1" s="65"/>
      <c r="D1" s="140"/>
      <c r="E1" s="140"/>
      <c r="F1" s="140" t="s">
        <v>49</v>
      </c>
      <c r="G1" s="193" t="s">
        <v>122</v>
      </c>
      <c r="H1" s="201"/>
      <c r="I1" s="80"/>
      <c r="J1" s="207" t="s">
        <v>121</v>
      </c>
      <c r="K1" s="207"/>
      <c r="L1" s="207"/>
      <c r="M1" s="207"/>
      <c r="N1" s="207"/>
      <c r="O1" s="207"/>
      <c r="P1" s="207"/>
      <c r="Q1" s="207"/>
      <c r="R1" s="208"/>
      <c r="S1" s="81"/>
      <c r="T1" s="193" t="s">
        <v>123</v>
      </c>
      <c r="U1" s="194"/>
      <c r="V1" s="194"/>
      <c r="W1" s="194"/>
      <c r="X1" s="194"/>
      <c r="Y1" s="195"/>
      <c r="Z1" s="32"/>
      <c r="AA1" s="209" t="s">
        <v>124</v>
      </c>
      <c r="AB1" s="210"/>
      <c r="AC1" s="210"/>
      <c r="AD1" s="210"/>
      <c r="AE1" s="210"/>
      <c r="AF1" s="210"/>
      <c r="AG1" s="196"/>
      <c r="AH1" s="195"/>
      <c r="AI1" s="32"/>
      <c r="AJ1" s="193" t="s">
        <v>125</v>
      </c>
      <c r="AK1" s="194"/>
      <c r="AL1" s="194"/>
      <c r="AM1" s="194"/>
      <c r="AN1" s="194"/>
      <c r="AO1" s="194"/>
      <c r="AP1" s="194"/>
      <c r="AQ1" s="194"/>
      <c r="AR1" s="194"/>
      <c r="AS1" s="195"/>
      <c r="AT1" s="40"/>
      <c r="AU1" s="202" t="s">
        <v>245</v>
      </c>
      <c r="AV1" s="203"/>
      <c r="AW1" s="203"/>
      <c r="AX1" s="203"/>
      <c r="AY1" s="203"/>
      <c r="AZ1" s="203"/>
      <c r="BA1" s="203"/>
      <c r="BB1" s="203"/>
      <c r="BC1" s="203"/>
      <c r="BD1" s="203"/>
      <c r="BE1" s="203"/>
      <c r="BF1" s="195"/>
      <c r="BG1" s="32"/>
      <c r="BH1" s="204" t="s">
        <v>130</v>
      </c>
      <c r="BI1" s="205"/>
      <c r="BJ1" s="195"/>
      <c r="BK1" s="32"/>
      <c r="BL1" s="202" t="s">
        <v>264</v>
      </c>
      <c r="BM1" s="203"/>
      <c r="BN1" s="203"/>
      <c r="BO1" s="203"/>
      <c r="BP1" s="203"/>
      <c r="BQ1" s="203"/>
      <c r="BR1" s="203"/>
      <c r="BS1" s="203"/>
      <c r="BT1" s="203"/>
      <c r="BU1" s="196"/>
      <c r="BV1" s="196"/>
      <c r="BW1" s="196"/>
      <c r="BX1" s="196"/>
      <c r="BY1" s="196"/>
      <c r="BZ1" s="196"/>
      <c r="CA1" s="196"/>
      <c r="CB1" s="196"/>
      <c r="CC1" s="196"/>
      <c r="CD1" s="196"/>
      <c r="CE1" s="196"/>
      <c r="CF1" s="196"/>
      <c r="CG1" s="196"/>
      <c r="CH1" s="196"/>
      <c r="CI1" s="195"/>
      <c r="CJ1" s="32"/>
      <c r="CK1" s="193" t="s">
        <v>60</v>
      </c>
      <c r="CL1" s="194"/>
      <c r="CM1" s="194"/>
      <c r="CN1" s="194"/>
      <c r="CO1" s="194"/>
      <c r="CP1" s="196"/>
      <c r="CQ1" s="195"/>
      <c r="CR1" s="32"/>
      <c r="CS1" s="206" t="s">
        <v>200</v>
      </c>
      <c r="CT1" s="206"/>
      <c r="CU1" s="206"/>
      <c r="CV1" s="206"/>
      <c r="CW1" s="206"/>
      <c r="CX1" s="206"/>
      <c r="CY1" s="65"/>
      <c r="CZ1" s="32"/>
      <c r="DA1" s="200" t="s">
        <v>102</v>
      </c>
      <c r="DB1" s="199" t="s">
        <v>103</v>
      </c>
      <c r="DC1" s="199" t="s">
        <v>104</v>
      </c>
      <c r="DD1" s="199" t="s">
        <v>105</v>
      </c>
      <c r="DE1" s="212" t="s">
        <v>55</v>
      </c>
      <c r="DF1" s="197" t="s">
        <v>56</v>
      </c>
      <c r="DG1" s="197" t="s">
        <v>57</v>
      </c>
      <c r="DH1" s="212" t="s">
        <v>106</v>
      </c>
      <c r="DI1" s="197" t="s">
        <v>126</v>
      </c>
      <c r="DJ1" s="199" t="s">
        <v>107</v>
      </c>
      <c r="DK1" s="199" t="s">
        <v>24</v>
      </c>
      <c r="DL1" s="197" t="s">
        <v>58</v>
      </c>
      <c r="DM1" s="199" t="s">
        <v>127</v>
      </c>
      <c r="DN1" s="199" t="s">
        <v>108</v>
      </c>
      <c r="DO1" s="197" t="s">
        <v>109</v>
      </c>
      <c r="DP1" s="197" t="s">
        <v>110</v>
      </c>
      <c r="DQ1" s="197" t="s">
        <v>128</v>
      </c>
      <c r="DR1" s="197" t="s">
        <v>61</v>
      </c>
      <c r="DS1" s="138"/>
    </row>
    <row r="2" spans="1:123" s="15" customFormat="1" ht="12.75" customHeight="1">
      <c r="C2" s="14"/>
      <c r="G2" s="15" t="s">
        <v>41</v>
      </c>
      <c r="H2" s="15" t="s">
        <v>42</v>
      </c>
      <c r="I2" s="17"/>
      <c r="J2" s="82" t="s">
        <v>41</v>
      </c>
      <c r="K2" s="82" t="s">
        <v>42</v>
      </c>
      <c r="L2" s="82" t="s">
        <v>43</v>
      </c>
      <c r="M2" s="82" t="s">
        <v>44</v>
      </c>
      <c r="N2" s="82" t="s">
        <v>99</v>
      </c>
      <c r="O2" s="82" t="s">
        <v>100</v>
      </c>
      <c r="P2" s="82" t="s">
        <v>46</v>
      </c>
      <c r="Q2" s="83" t="s">
        <v>48</v>
      </c>
      <c r="R2" s="83" t="s">
        <v>234</v>
      </c>
      <c r="S2" s="17"/>
      <c r="T2" s="15" t="s">
        <v>41</v>
      </c>
      <c r="U2" s="15" t="s">
        <v>42</v>
      </c>
      <c r="V2" s="15" t="s">
        <v>43</v>
      </c>
      <c r="W2" s="15" t="s">
        <v>115</v>
      </c>
      <c r="X2" s="128" t="s">
        <v>45</v>
      </c>
      <c r="Y2" s="15" t="s">
        <v>116</v>
      </c>
      <c r="Z2" s="17"/>
      <c r="AA2" s="34" t="s">
        <v>41</v>
      </c>
      <c r="AB2" s="34" t="s">
        <v>42</v>
      </c>
      <c r="AC2" s="34" t="s">
        <v>43</v>
      </c>
      <c r="AD2" s="34" t="s">
        <v>44</v>
      </c>
      <c r="AE2" s="37" t="s">
        <v>45</v>
      </c>
      <c r="AF2" s="38" t="s">
        <v>62</v>
      </c>
      <c r="AG2" s="38" t="s">
        <v>46</v>
      </c>
      <c r="AH2" s="34" t="s">
        <v>48</v>
      </c>
      <c r="AI2" s="17"/>
      <c r="AJ2" s="34" t="s">
        <v>114</v>
      </c>
      <c r="AK2" s="34" t="s">
        <v>117</v>
      </c>
      <c r="AL2" s="34" t="s">
        <v>134</v>
      </c>
      <c r="AM2" s="34" t="s">
        <v>42</v>
      </c>
      <c r="AN2" s="34" t="s">
        <v>43</v>
      </c>
      <c r="AO2" s="34" t="s">
        <v>44</v>
      </c>
      <c r="AP2" s="34" t="s">
        <v>45</v>
      </c>
      <c r="AQ2" s="34" t="s">
        <v>47</v>
      </c>
      <c r="AR2" s="34" t="s">
        <v>46</v>
      </c>
      <c r="AS2" s="34" t="s">
        <v>48</v>
      </c>
      <c r="AT2" s="41"/>
      <c r="AU2" s="34" t="s">
        <v>41</v>
      </c>
      <c r="AV2" s="34" t="s">
        <v>42</v>
      </c>
      <c r="AW2" s="34" t="s">
        <v>43</v>
      </c>
      <c r="AX2" s="34" t="s">
        <v>44</v>
      </c>
      <c r="AY2" s="34" t="s">
        <v>45</v>
      </c>
      <c r="AZ2" s="34" t="s">
        <v>135</v>
      </c>
      <c r="BA2" s="34" t="s">
        <v>46</v>
      </c>
      <c r="BB2" s="34" t="s">
        <v>48</v>
      </c>
      <c r="BC2" s="34" t="s">
        <v>54</v>
      </c>
      <c r="BD2" s="34" t="s">
        <v>53</v>
      </c>
      <c r="BE2" s="34" t="s">
        <v>52</v>
      </c>
      <c r="BF2" s="34" t="s">
        <v>136</v>
      </c>
      <c r="BG2" s="17"/>
      <c r="BH2" s="34" t="s">
        <v>41</v>
      </c>
      <c r="BI2" s="34" t="s">
        <v>42</v>
      </c>
      <c r="BJ2" s="34" t="s">
        <v>50</v>
      </c>
      <c r="BK2" s="17"/>
      <c r="BL2" s="14"/>
      <c r="BM2" s="34" t="s">
        <v>41</v>
      </c>
      <c r="BN2" s="34" t="s">
        <v>42</v>
      </c>
      <c r="BO2" s="34" t="s">
        <v>43</v>
      </c>
      <c r="BP2" s="34" t="s">
        <v>44</v>
      </c>
      <c r="BQ2" s="14"/>
      <c r="BR2" s="34" t="s">
        <v>41</v>
      </c>
      <c r="BS2" s="34" t="s">
        <v>42</v>
      </c>
      <c r="BT2" s="34" t="s">
        <v>43</v>
      </c>
      <c r="BU2" s="34" t="s">
        <v>44</v>
      </c>
      <c r="BW2" s="34" t="s">
        <v>41</v>
      </c>
      <c r="BX2" s="34" t="s">
        <v>42</v>
      </c>
      <c r="BY2" s="34" t="s">
        <v>43</v>
      </c>
      <c r="BZ2" s="34" t="s">
        <v>44</v>
      </c>
      <c r="CA2" s="14"/>
      <c r="CB2" s="34" t="s">
        <v>41</v>
      </c>
      <c r="CC2" s="34" t="s">
        <v>42</v>
      </c>
      <c r="CD2" s="34" t="s">
        <v>43</v>
      </c>
      <c r="CE2" s="34" t="s">
        <v>44</v>
      </c>
      <c r="CF2" s="34" t="s">
        <v>45</v>
      </c>
      <c r="CG2" s="34" t="s">
        <v>47</v>
      </c>
      <c r="CH2" s="34" t="s">
        <v>46</v>
      </c>
      <c r="CI2" s="34" t="s">
        <v>48</v>
      </c>
      <c r="CJ2" s="17"/>
      <c r="CK2" s="15" t="s">
        <v>41</v>
      </c>
      <c r="CL2" s="15" t="s">
        <v>42</v>
      </c>
      <c r="CM2" s="34" t="s">
        <v>43</v>
      </c>
      <c r="CN2" s="34" t="s">
        <v>44</v>
      </c>
      <c r="CO2" s="34" t="s">
        <v>45</v>
      </c>
      <c r="CP2" s="15" t="s">
        <v>47</v>
      </c>
      <c r="CQ2" s="84"/>
      <c r="CR2" s="32"/>
      <c r="CZ2" s="17"/>
      <c r="DA2" s="211"/>
      <c r="DB2" s="199"/>
      <c r="DC2" s="199"/>
      <c r="DD2" s="199"/>
      <c r="DE2" s="212"/>
      <c r="DF2" s="197"/>
      <c r="DG2" s="197"/>
      <c r="DH2" s="212"/>
      <c r="DI2" s="197"/>
      <c r="DJ2" s="199"/>
      <c r="DK2" s="199"/>
      <c r="DL2" s="197"/>
      <c r="DM2" s="199"/>
      <c r="DN2" s="199"/>
      <c r="DO2" s="197"/>
      <c r="DP2" s="197"/>
      <c r="DQ2" s="197"/>
      <c r="DR2" s="197"/>
      <c r="DS2" s="17"/>
    </row>
    <row r="3" spans="1:123" s="33" customFormat="1" ht="56.25" customHeight="1">
      <c r="A3" s="33" t="s">
        <v>0</v>
      </c>
      <c r="B3" s="70" t="s">
        <v>101</v>
      </c>
      <c r="C3" s="71" t="s">
        <v>1</v>
      </c>
      <c r="D3" s="72" t="s">
        <v>2</v>
      </c>
      <c r="E3" s="72" t="s">
        <v>255</v>
      </c>
      <c r="F3" s="75" t="s">
        <v>40</v>
      </c>
      <c r="G3" s="95" t="s">
        <v>161</v>
      </c>
      <c r="H3" s="95" t="s">
        <v>162</v>
      </c>
      <c r="I3" s="76"/>
      <c r="J3" s="166" t="s">
        <v>137</v>
      </c>
      <c r="K3" s="166" t="s">
        <v>138</v>
      </c>
      <c r="L3" s="166" t="s">
        <v>203</v>
      </c>
      <c r="M3" s="166" t="s">
        <v>204</v>
      </c>
      <c r="N3" s="167" t="s">
        <v>139</v>
      </c>
      <c r="O3" s="167" t="s">
        <v>140</v>
      </c>
      <c r="P3" s="96" t="s">
        <v>141</v>
      </c>
      <c r="Q3" s="95" t="s">
        <v>142</v>
      </c>
      <c r="R3" s="95" t="s">
        <v>143</v>
      </c>
      <c r="S3" s="77"/>
      <c r="T3" s="95" t="s">
        <v>144</v>
      </c>
      <c r="U3" s="95" t="s">
        <v>145</v>
      </c>
      <c r="V3" s="97" t="s">
        <v>146</v>
      </c>
      <c r="W3" s="100" t="s">
        <v>147</v>
      </c>
      <c r="X3" s="95" t="s">
        <v>148</v>
      </c>
      <c r="Y3" s="100" t="s">
        <v>149</v>
      </c>
      <c r="Z3" s="114"/>
      <c r="AA3" s="96" t="s">
        <v>150</v>
      </c>
      <c r="AB3" s="96" t="s">
        <v>151</v>
      </c>
      <c r="AC3" s="96" t="s">
        <v>152</v>
      </c>
      <c r="AD3" s="96" t="s">
        <v>153</v>
      </c>
      <c r="AE3" s="98" t="s">
        <v>154</v>
      </c>
      <c r="AF3" s="103" t="s">
        <v>155</v>
      </c>
      <c r="AG3" s="99" t="s">
        <v>156</v>
      </c>
      <c r="AH3" s="96" t="s">
        <v>157</v>
      </c>
      <c r="AI3" s="115"/>
      <c r="AJ3" s="96" t="s">
        <v>158</v>
      </c>
      <c r="AK3" s="96" t="s">
        <v>159</v>
      </c>
      <c r="AL3" s="102" t="s">
        <v>336</v>
      </c>
      <c r="AM3" s="96" t="s">
        <v>160</v>
      </c>
      <c r="AN3" s="96" t="s">
        <v>163</v>
      </c>
      <c r="AO3" s="96" t="s">
        <v>164</v>
      </c>
      <c r="AP3" s="96" t="s">
        <v>165</v>
      </c>
      <c r="AQ3" s="96" t="s">
        <v>166</v>
      </c>
      <c r="AR3" s="96" t="s">
        <v>167</v>
      </c>
      <c r="AS3" s="96" t="s">
        <v>168</v>
      </c>
      <c r="AT3" s="89"/>
      <c r="AU3" s="96" t="s">
        <v>169</v>
      </c>
      <c r="AV3" s="96" t="s">
        <v>150</v>
      </c>
      <c r="AW3" s="96" t="s">
        <v>170</v>
      </c>
      <c r="AX3" s="96" t="s">
        <v>171</v>
      </c>
      <c r="AY3" s="96" t="s">
        <v>172</v>
      </c>
      <c r="AZ3" s="102" t="s">
        <v>232</v>
      </c>
      <c r="BA3" s="96" t="s">
        <v>173</v>
      </c>
      <c r="BB3" s="96" t="s">
        <v>174</v>
      </c>
      <c r="BC3" s="102" t="s">
        <v>233</v>
      </c>
      <c r="BD3" s="102" t="s">
        <v>206</v>
      </c>
      <c r="BE3" s="96" t="s">
        <v>175</v>
      </c>
      <c r="BF3" s="102" t="s">
        <v>207</v>
      </c>
      <c r="BG3" s="90"/>
      <c r="BH3" s="96" t="s">
        <v>176</v>
      </c>
      <c r="BI3" s="96" t="s">
        <v>177</v>
      </c>
      <c r="BJ3" s="102" t="s">
        <v>178</v>
      </c>
      <c r="BK3" s="91"/>
      <c r="BL3" s="97" t="s">
        <v>179</v>
      </c>
      <c r="BM3" s="96" t="s">
        <v>180</v>
      </c>
      <c r="BN3" s="96" t="s">
        <v>181</v>
      </c>
      <c r="BO3" s="96" t="s">
        <v>182</v>
      </c>
      <c r="BP3" s="96" t="s">
        <v>183</v>
      </c>
      <c r="BQ3" s="97" t="s">
        <v>179</v>
      </c>
      <c r="BR3" s="96" t="s">
        <v>180</v>
      </c>
      <c r="BS3" s="96" t="s">
        <v>181</v>
      </c>
      <c r="BT3" s="96" t="s">
        <v>182</v>
      </c>
      <c r="BU3" s="96" t="s">
        <v>183</v>
      </c>
      <c r="BV3" s="97" t="s">
        <v>179</v>
      </c>
      <c r="BW3" s="96" t="s">
        <v>180</v>
      </c>
      <c r="BX3" s="96" t="s">
        <v>181</v>
      </c>
      <c r="BY3" s="96" t="s">
        <v>182</v>
      </c>
      <c r="BZ3" s="96" t="s">
        <v>183</v>
      </c>
      <c r="CA3" s="97" t="s">
        <v>179</v>
      </c>
      <c r="CB3" s="96" t="s">
        <v>180</v>
      </c>
      <c r="CC3" s="96" t="s">
        <v>181</v>
      </c>
      <c r="CD3" s="96" t="s">
        <v>182</v>
      </c>
      <c r="CE3" s="96" t="s">
        <v>183</v>
      </c>
      <c r="CF3" s="102" t="s">
        <v>184</v>
      </c>
      <c r="CG3" s="102" t="s">
        <v>185</v>
      </c>
      <c r="CH3" s="102" t="s">
        <v>267</v>
      </c>
      <c r="CI3" s="102" t="s">
        <v>268</v>
      </c>
      <c r="CJ3" s="78"/>
      <c r="CK3" s="95" t="s">
        <v>186</v>
      </c>
      <c r="CL3" s="95" t="s">
        <v>187</v>
      </c>
      <c r="CM3" s="96" t="s">
        <v>188</v>
      </c>
      <c r="CN3" s="96" t="s">
        <v>189</v>
      </c>
      <c r="CO3" s="96" t="s">
        <v>190</v>
      </c>
      <c r="CP3" s="101" t="s">
        <v>191</v>
      </c>
      <c r="CQ3" s="104" t="s">
        <v>192</v>
      </c>
      <c r="CR3" s="85"/>
      <c r="CS3" s="95" t="s">
        <v>193</v>
      </c>
      <c r="CT3" s="95" t="s">
        <v>194</v>
      </c>
      <c r="CU3" s="95" t="s">
        <v>195</v>
      </c>
      <c r="CV3" s="105" t="s">
        <v>196</v>
      </c>
      <c r="CW3" s="95" t="s">
        <v>197</v>
      </c>
      <c r="CX3" s="95" t="s">
        <v>198</v>
      </c>
      <c r="CY3" s="95" t="s">
        <v>199</v>
      </c>
      <c r="CZ3" s="67"/>
      <c r="DA3" s="211"/>
      <c r="DB3" s="200"/>
      <c r="DC3" s="200"/>
      <c r="DD3" s="200"/>
      <c r="DE3" s="213"/>
      <c r="DF3" s="198"/>
      <c r="DG3" s="198"/>
      <c r="DH3" s="213"/>
      <c r="DI3" s="198"/>
      <c r="DJ3" s="200"/>
      <c r="DK3" s="200"/>
      <c r="DL3" s="198"/>
      <c r="DM3" s="200"/>
      <c r="DN3" s="200"/>
      <c r="DO3" s="198"/>
      <c r="DP3" s="198"/>
      <c r="DQ3" s="198"/>
      <c r="DR3" s="198"/>
      <c r="DS3" s="7"/>
    </row>
    <row r="4" spans="1:123" s="1" customFormat="1" ht="27" customHeight="1">
      <c r="A4" s="1" t="s">
        <v>252</v>
      </c>
      <c r="B4" s="18" t="s">
        <v>13</v>
      </c>
      <c r="C4" s="8" t="s">
        <v>13</v>
      </c>
      <c r="D4" s="9" t="s">
        <v>113</v>
      </c>
      <c r="E4" s="9" t="s">
        <v>113</v>
      </c>
      <c r="F4" s="1" t="s">
        <v>330</v>
      </c>
      <c r="G4" s="145">
        <v>3</v>
      </c>
      <c r="H4" s="120">
        <v>2</v>
      </c>
      <c r="I4" s="5"/>
      <c r="J4" s="36">
        <v>11422</v>
      </c>
      <c r="K4" s="36">
        <v>11886</v>
      </c>
      <c r="L4" s="36">
        <v>6262</v>
      </c>
      <c r="M4" s="36">
        <v>7346.1</v>
      </c>
      <c r="N4" s="36">
        <f t="shared" ref="N4:N17" si="0">SUM(J4+L4)</f>
        <v>17684</v>
      </c>
      <c r="O4" s="36">
        <f t="shared" ref="O4:O17" si="1">SUM(K4+M4)</f>
        <v>19232.099999999999</v>
      </c>
      <c r="P4" s="36">
        <v>997</v>
      </c>
      <c r="Q4" s="125" t="s">
        <v>270</v>
      </c>
      <c r="R4" s="122">
        <v>50</v>
      </c>
      <c r="S4" s="5"/>
      <c r="T4" s="36">
        <v>11.2</v>
      </c>
      <c r="U4" s="36">
        <v>21.4</v>
      </c>
      <c r="V4" s="36">
        <v>2</v>
      </c>
      <c r="W4" s="107">
        <f t="shared" ref="W4:W29" si="2">T4+U4+V4</f>
        <v>34.599999999999994</v>
      </c>
      <c r="X4" s="107">
        <v>0.67</v>
      </c>
      <c r="Y4" s="107">
        <f t="shared" ref="Y4:Y29" si="3">SUM(W4+X4)</f>
        <v>35.269999999999996</v>
      </c>
      <c r="Z4" s="5"/>
      <c r="AA4" s="106">
        <v>133714</v>
      </c>
      <c r="AB4" s="106">
        <v>8958</v>
      </c>
      <c r="AC4" s="106">
        <v>211</v>
      </c>
      <c r="AD4" s="106"/>
      <c r="AE4" s="106">
        <v>15710</v>
      </c>
      <c r="AF4" s="108">
        <f t="shared" ref="AF4:AF29" si="4">SUM(AA4+AB4+AC4+AD4+AE4)</f>
        <v>158593</v>
      </c>
      <c r="AG4" s="109">
        <v>571</v>
      </c>
      <c r="AH4" s="106">
        <v>3206</v>
      </c>
      <c r="AI4" s="42"/>
      <c r="AJ4" s="106">
        <v>10288</v>
      </c>
      <c r="AK4" s="106">
        <v>3063</v>
      </c>
      <c r="AL4" s="106">
        <f t="shared" ref="AL4:AL15" si="5">SUM(AJ4+AK4)</f>
        <v>13351</v>
      </c>
      <c r="AM4" s="106">
        <v>3421</v>
      </c>
      <c r="AN4" s="106">
        <v>180</v>
      </c>
      <c r="AO4" s="106">
        <v>71415</v>
      </c>
      <c r="AP4" s="106">
        <v>16400</v>
      </c>
      <c r="AQ4" s="106">
        <v>686595</v>
      </c>
      <c r="AR4" s="106">
        <v>1600</v>
      </c>
      <c r="AS4" s="106">
        <v>1013</v>
      </c>
      <c r="AT4" s="42"/>
      <c r="AU4" s="36">
        <v>2596035</v>
      </c>
      <c r="AV4" s="36">
        <v>250252</v>
      </c>
      <c r="AW4" s="36"/>
      <c r="AX4" s="36">
        <v>129672</v>
      </c>
      <c r="AY4" s="36"/>
      <c r="AZ4" s="36">
        <f t="shared" ref="AZ4:AZ29" si="6">SUM(AV4+AW4+AX4+AY4)</f>
        <v>379924</v>
      </c>
      <c r="BA4" s="36">
        <v>99343.75</v>
      </c>
      <c r="BB4" s="36">
        <v>280146</v>
      </c>
      <c r="BC4" s="36">
        <f>SUM(BA4+BB4)</f>
        <v>379489.75</v>
      </c>
      <c r="BD4" s="36">
        <f t="shared" ref="BD4:BD29" si="7">SUM(AZ4+BC4)</f>
        <v>759413.75</v>
      </c>
      <c r="BE4" s="36"/>
      <c r="BF4" s="36">
        <f t="shared" ref="BF4:BF29" si="8">SUM(AU4+BD4+BE4)</f>
        <v>3355448.75</v>
      </c>
      <c r="BG4" s="42"/>
      <c r="BH4" s="36">
        <v>124173000</v>
      </c>
      <c r="BI4" s="36">
        <v>126953000</v>
      </c>
      <c r="BJ4" s="36">
        <f t="shared" ref="BJ4:BJ17" si="9">SUM(BH4+BI4)</f>
        <v>251126000</v>
      </c>
      <c r="BK4" s="5"/>
      <c r="BL4" s="110" t="s">
        <v>331</v>
      </c>
      <c r="BM4" s="36">
        <v>1722</v>
      </c>
      <c r="BN4" s="36">
        <v>826</v>
      </c>
      <c r="BO4" s="36">
        <v>89.5</v>
      </c>
      <c r="BP4" s="36">
        <v>62</v>
      </c>
      <c r="BQ4" s="110" t="s">
        <v>332</v>
      </c>
      <c r="BR4" s="36">
        <v>232</v>
      </c>
      <c r="BS4" s="36">
        <v>53</v>
      </c>
      <c r="BT4" s="36">
        <v>35</v>
      </c>
      <c r="BU4" s="36">
        <v>7</v>
      </c>
      <c r="BV4" s="110" t="s">
        <v>333</v>
      </c>
      <c r="BW4" s="36">
        <v>257.89999999999998</v>
      </c>
      <c r="BX4" s="36">
        <v>86</v>
      </c>
      <c r="BY4" s="36">
        <v>57.5</v>
      </c>
      <c r="BZ4" s="36">
        <v>7</v>
      </c>
      <c r="CA4" s="36"/>
      <c r="CB4" s="36"/>
      <c r="CC4" s="36"/>
      <c r="CD4" s="36"/>
      <c r="CE4" s="36"/>
      <c r="CF4" s="36">
        <f t="shared" ref="CF4:CF29" si="10">SUM(BM4+BR4+BW4+CB4)</f>
        <v>2211.9</v>
      </c>
      <c r="CG4" s="36">
        <f t="shared" ref="CG4:CG29" si="11">SUM(BN4+BS4+BX4+CC4)</f>
        <v>965</v>
      </c>
      <c r="CH4" s="36">
        <f t="shared" ref="CH4:CH29" si="12">SUM(BO4+BT4+BY4+CD4)</f>
        <v>182</v>
      </c>
      <c r="CI4" s="36">
        <f t="shared" ref="CI4:CI29" si="13">SUM(BP4+BU4+BZ4+CE4)</f>
        <v>76</v>
      </c>
      <c r="CJ4" s="5"/>
      <c r="CK4" s="122">
        <v>116</v>
      </c>
      <c r="CL4" s="36" t="s">
        <v>270</v>
      </c>
      <c r="CM4" s="124">
        <v>24</v>
      </c>
      <c r="CN4" s="132">
        <v>2902</v>
      </c>
      <c r="CO4" s="132">
        <v>170</v>
      </c>
      <c r="CP4" s="111" t="s">
        <v>270</v>
      </c>
      <c r="CQ4" s="110" t="s">
        <v>334</v>
      </c>
      <c r="CR4" s="87"/>
      <c r="CS4" s="6" t="s">
        <v>287</v>
      </c>
      <c r="CT4" s="6" t="s">
        <v>335</v>
      </c>
      <c r="CU4" s="6" t="s">
        <v>335</v>
      </c>
      <c r="CV4" s="10" t="s">
        <v>287</v>
      </c>
      <c r="CW4" s="10"/>
      <c r="CX4" s="10"/>
      <c r="CY4" s="10"/>
      <c r="CZ4" s="5"/>
      <c r="DA4" s="3">
        <f t="shared" ref="DA4:DA29" si="14">AF4/O4</f>
        <v>8.2462653584371974</v>
      </c>
      <c r="DB4" s="3">
        <f t="shared" ref="DB4:DB29" si="15">AG4/O4</f>
        <v>2.9689945455774462E-2</v>
      </c>
      <c r="DC4" s="3">
        <f t="shared" ref="DC4:DC29" si="16">BD4/O4</f>
        <v>39.486782514649988</v>
      </c>
      <c r="DD4" s="3">
        <f t="shared" ref="DD4:DD29" si="17">BF4/O4</f>
        <v>174.47126158869807</v>
      </c>
      <c r="DE4" s="3">
        <f t="shared" ref="DE4:DE29" si="18">BD4/BF4</f>
        <v>0.22632255968743376</v>
      </c>
      <c r="DF4" s="4">
        <f t="shared" ref="DF4:DF29" si="19">AX4/BF4</f>
        <v>3.8645203566289012E-2</v>
      </c>
      <c r="DG4" s="3">
        <f t="shared" ref="DG4:DG29" si="20">BC4/BF4</f>
        <v>0.1130965716582618</v>
      </c>
      <c r="DH4" s="117">
        <f t="shared" ref="DH4:DH29" si="21">BF4/BJ4</f>
        <v>1.3361614289241257E-2</v>
      </c>
      <c r="DI4" s="3">
        <f t="shared" ref="DI4:DI29" si="22">O4/Y4</f>
        <v>545.28210944145167</v>
      </c>
      <c r="DJ4" s="3">
        <f t="shared" ref="DJ4:DJ29" si="23">AO4/O4</f>
        <v>3.7133230380457674</v>
      </c>
      <c r="DK4" s="3">
        <f t="shared" ref="DK4:DK29" si="24">AO4/AF4</f>
        <v>0.45030360734710861</v>
      </c>
      <c r="DL4" s="3">
        <f t="shared" ref="DL4:DL29" si="25">BF4/AO4</f>
        <v>46.985209689841071</v>
      </c>
      <c r="DM4" s="3">
        <f t="shared" ref="DM4:DM29" si="26">AL4/O4</f>
        <v>0.69420396108589288</v>
      </c>
      <c r="DN4" s="3">
        <f t="shared" ref="DN4:DN29" si="27">AM4/O4</f>
        <v>0.17787969072540183</v>
      </c>
      <c r="DO4" s="3">
        <f t="shared" ref="DO4:DO29" si="28">CF4/O4</f>
        <v>0.11501084124978553</v>
      </c>
      <c r="DP4" s="3">
        <f t="shared" ref="DP4:DP29" si="29">CG4/O4</f>
        <v>5.0176527784277329E-2</v>
      </c>
      <c r="DQ4" s="3">
        <f t="shared" ref="DQ4:DQ29" si="30">CH4/Y4</f>
        <v>5.1601927984122486</v>
      </c>
      <c r="DR4" s="3">
        <f t="shared" ref="DR4:DR29" si="31">CI4/CH4</f>
        <v>0.4175824175824176</v>
      </c>
      <c r="DS4" s="16"/>
    </row>
    <row r="5" spans="1:123" s="1" customFormat="1" ht="25.5">
      <c r="A5" s="1" t="s">
        <v>252</v>
      </c>
      <c r="B5" s="13" t="s">
        <v>25</v>
      </c>
      <c r="C5" s="8" t="s">
        <v>8</v>
      </c>
      <c r="D5" s="9" t="s">
        <v>214</v>
      </c>
      <c r="E5" s="9" t="s">
        <v>214</v>
      </c>
      <c r="F5" s="10" t="s">
        <v>262</v>
      </c>
      <c r="G5" s="112">
        <v>2</v>
      </c>
      <c r="H5" s="119"/>
      <c r="I5" s="5"/>
      <c r="J5" s="36">
        <v>6975</v>
      </c>
      <c r="K5" s="36">
        <v>6656.9</v>
      </c>
      <c r="L5" s="36">
        <v>2123</v>
      </c>
      <c r="M5" s="36">
        <v>2394.9</v>
      </c>
      <c r="N5" s="36">
        <f t="shared" si="0"/>
        <v>9098</v>
      </c>
      <c r="O5" s="36">
        <f t="shared" si="1"/>
        <v>9051.7999999999993</v>
      </c>
      <c r="P5" s="36">
        <v>454</v>
      </c>
      <c r="Q5" s="126" t="s">
        <v>263</v>
      </c>
      <c r="R5" s="10"/>
      <c r="S5" s="5"/>
      <c r="T5" s="36">
        <v>5.5</v>
      </c>
      <c r="U5" s="36">
        <v>13.53</v>
      </c>
      <c r="V5" s="36">
        <v>0</v>
      </c>
      <c r="W5" s="107">
        <f t="shared" si="2"/>
        <v>19.03</v>
      </c>
      <c r="X5" s="129">
        <v>0</v>
      </c>
      <c r="Y5" s="107">
        <f t="shared" si="3"/>
        <v>19.03</v>
      </c>
      <c r="Z5" s="5"/>
      <c r="AA5" s="168">
        <v>52235</v>
      </c>
      <c r="AB5" s="169">
        <v>4002</v>
      </c>
      <c r="AC5" s="106">
        <v>142</v>
      </c>
      <c r="AD5" s="106">
        <v>4</v>
      </c>
      <c r="AE5" s="168">
        <v>43383</v>
      </c>
      <c r="AF5" s="108">
        <f t="shared" si="4"/>
        <v>99766</v>
      </c>
      <c r="AG5" s="109">
        <v>325</v>
      </c>
      <c r="AH5" s="143">
        <v>50639</v>
      </c>
      <c r="AI5" s="42"/>
      <c r="AJ5" s="106">
        <v>9719</v>
      </c>
      <c r="AK5" s="106">
        <v>3391</v>
      </c>
      <c r="AL5" s="106">
        <f t="shared" si="5"/>
        <v>13110</v>
      </c>
      <c r="AM5" s="106">
        <v>188</v>
      </c>
      <c r="AN5" s="106">
        <v>5227</v>
      </c>
      <c r="AO5" s="106">
        <v>42691</v>
      </c>
      <c r="AP5" s="106">
        <v>6409</v>
      </c>
      <c r="AQ5" s="106">
        <v>382893</v>
      </c>
      <c r="AR5" s="106">
        <v>654</v>
      </c>
      <c r="AS5" s="106">
        <v>478</v>
      </c>
      <c r="AT5" s="42"/>
      <c r="AU5" s="36">
        <v>1248081.5900000001</v>
      </c>
      <c r="AV5" s="36">
        <v>118592.59</v>
      </c>
      <c r="AW5" s="36">
        <v>14461.5</v>
      </c>
      <c r="AX5" s="36">
        <v>46877.34</v>
      </c>
      <c r="AY5" s="36"/>
      <c r="AZ5" s="36">
        <f t="shared" si="6"/>
        <v>179931.43</v>
      </c>
      <c r="BA5" s="144">
        <v>57121.56</v>
      </c>
      <c r="BB5" s="36">
        <v>35850.35</v>
      </c>
      <c r="BC5" s="36">
        <f t="shared" ref="BC5:BC29" si="32">SUM(BA5+BB5)</f>
        <v>92971.91</v>
      </c>
      <c r="BD5" s="36">
        <f t="shared" si="7"/>
        <v>272903.33999999997</v>
      </c>
      <c r="BE5" s="36">
        <v>71817.59</v>
      </c>
      <c r="BF5" s="36">
        <f t="shared" si="8"/>
        <v>1592802.5200000003</v>
      </c>
      <c r="BG5" s="42"/>
      <c r="BH5" s="36">
        <v>54388567</v>
      </c>
      <c r="BI5" s="36">
        <v>40533537</v>
      </c>
      <c r="BJ5" s="36">
        <f t="shared" si="9"/>
        <v>94922104</v>
      </c>
      <c r="BK5" s="5"/>
      <c r="BL5" s="6" t="s">
        <v>322</v>
      </c>
      <c r="BM5" s="36">
        <v>3325</v>
      </c>
      <c r="BN5" s="36">
        <v>299</v>
      </c>
      <c r="BO5" s="36">
        <v>73</v>
      </c>
      <c r="BP5" s="36">
        <v>65</v>
      </c>
      <c r="BQ5" s="6" t="s">
        <v>323</v>
      </c>
      <c r="BR5" s="36">
        <v>1139</v>
      </c>
      <c r="BS5" s="36">
        <v>156</v>
      </c>
      <c r="BT5" s="36">
        <v>54</v>
      </c>
      <c r="BU5" s="36">
        <v>25</v>
      </c>
      <c r="BV5" s="10"/>
      <c r="BW5" s="36"/>
      <c r="BX5" s="36"/>
      <c r="BY5" s="36"/>
      <c r="BZ5" s="36"/>
      <c r="CA5" s="10"/>
      <c r="CB5" s="36"/>
      <c r="CC5" s="36"/>
      <c r="CD5" s="36"/>
      <c r="CE5" s="36"/>
      <c r="CF5" s="36">
        <f t="shared" si="10"/>
        <v>4464</v>
      </c>
      <c r="CG5" s="36">
        <f t="shared" si="11"/>
        <v>455</v>
      </c>
      <c r="CH5" s="36">
        <f t="shared" si="12"/>
        <v>127</v>
      </c>
      <c r="CI5" s="36">
        <f t="shared" si="13"/>
        <v>90</v>
      </c>
      <c r="CJ5" s="5"/>
      <c r="CK5" s="122">
        <v>60</v>
      </c>
      <c r="CL5" s="10" t="s">
        <v>270</v>
      </c>
      <c r="CM5" s="124">
        <v>0</v>
      </c>
      <c r="CN5" s="132">
        <v>0</v>
      </c>
      <c r="CO5" s="132">
        <v>35</v>
      </c>
      <c r="CP5" s="10"/>
      <c r="CQ5" s="10"/>
      <c r="CR5" s="5"/>
      <c r="CS5" s="6" t="s">
        <v>324</v>
      </c>
      <c r="CT5" s="6" t="s">
        <v>325</v>
      </c>
      <c r="CU5" s="6" t="s">
        <v>326</v>
      </c>
      <c r="CV5" s="6" t="s">
        <v>327</v>
      </c>
      <c r="CW5" s="6" t="s">
        <v>324</v>
      </c>
      <c r="CX5" s="6" t="s">
        <v>324</v>
      </c>
      <c r="CY5" s="6" t="s">
        <v>328</v>
      </c>
      <c r="CZ5" s="5"/>
      <c r="DA5" s="3">
        <f t="shared" si="14"/>
        <v>11.021675246912217</v>
      </c>
      <c r="DB5" s="3">
        <f t="shared" si="15"/>
        <v>3.5904460991184078E-2</v>
      </c>
      <c r="DC5" s="3">
        <f t="shared" si="16"/>
        <v>30.149068693519521</v>
      </c>
      <c r="DD5" s="3">
        <f t="shared" si="17"/>
        <v>175.96527983384524</v>
      </c>
      <c r="DE5" s="3">
        <f t="shared" si="18"/>
        <v>0.17133532661663539</v>
      </c>
      <c r="DF5" s="4">
        <f t="shared" si="19"/>
        <v>2.9430729429031785E-2</v>
      </c>
      <c r="DG5" s="3">
        <f t="shared" si="20"/>
        <v>5.8370016893242976E-2</v>
      </c>
      <c r="DH5" s="3">
        <f t="shared" si="21"/>
        <v>1.6780101292318599E-2</v>
      </c>
      <c r="DI5" s="3">
        <f t="shared" si="22"/>
        <v>475.65948502364682</v>
      </c>
      <c r="DJ5" s="3">
        <f t="shared" si="23"/>
        <v>4.7162995205373521</v>
      </c>
      <c r="DK5" s="3">
        <f t="shared" si="24"/>
        <v>0.42791131247118258</v>
      </c>
      <c r="DL5" s="3">
        <f t="shared" si="25"/>
        <v>37.310030685624611</v>
      </c>
      <c r="DM5" s="3">
        <f t="shared" si="26"/>
        <v>1.4483307187520715</v>
      </c>
      <c r="DN5" s="3">
        <f t="shared" si="27"/>
        <v>2.0769349742592636E-2</v>
      </c>
      <c r="DO5" s="3">
        <f t="shared" si="28"/>
        <v>0.49316158112198683</v>
      </c>
      <c r="DP5" s="3">
        <f t="shared" si="29"/>
        <v>5.0266245387657706E-2</v>
      </c>
      <c r="DQ5" s="3">
        <f t="shared" si="30"/>
        <v>6.6736731476615869</v>
      </c>
      <c r="DR5" s="3">
        <f t="shared" si="31"/>
        <v>0.70866141732283461</v>
      </c>
      <c r="DS5" s="16"/>
    </row>
    <row r="6" spans="1:123" s="1" customFormat="1" ht="26.25" customHeight="1">
      <c r="A6" s="1" t="s">
        <v>252</v>
      </c>
      <c r="B6" s="18" t="s">
        <v>260</v>
      </c>
      <c r="C6" s="8" t="s">
        <v>247</v>
      </c>
      <c r="D6" s="9" t="s">
        <v>253</v>
      </c>
      <c r="E6" s="9" t="s">
        <v>253</v>
      </c>
      <c r="F6" s="1" t="s">
        <v>269</v>
      </c>
      <c r="G6" s="112">
        <v>1</v>
      </c>
      <c r="H6" s="120">
        <v>2</v>
      </c>
      <c r="I6" s="5"/>
      <c r="J6" s="36">
        <v>5450</v>
      </c>
      <c r="K6" s="36">
        <v>4988.2</v>
      </c>
      <c r="L6" s="36">
        <v>25</v>
      </c>
      <c r="M6" s="36">
        <v>2.7</v>
      </c>
      <c r="N6" s="36">
        <f t="shared" si="0"/>
        <v>5475</v>
      </c>
      <c r="O6" s="36">
        <f t="shared" si="1"/>
        <v>4990.8999999999996</v>
      </c>
      <c r="P6" s="36">
        <v>388.6</v>
      </c>
      <c r="Q6" s="126" t="s">
        <v>270</v>
      </c>
      <c r="R6" s="10">
        <v>25</v>
      </c>
      <c r="S6" s="5"/>
      <c r="T6" s="36">
        <v>6.07</v>
      </c>
      <c r="U6" s="36">
        <v>12.55</v>
      </c>
      <c r="V6" s="36"/>
      <c r="W6" s="107">
        <f t="shared" si="2"/>
        <v>18.62</v>
      </c>
      <c r="X6" s="129"/>
      <c r="Y6" s="107">
        <f t="shared" si="3"/>
        <v>18.62</v>
      </c>
      <c r="Z6" s="5"/>
      <c r="AA6" s="106">
        <v>117019</v>
      </c>
      <c r="AB6" s="106">
        <v>5112</v>
      </c>
      <c r="AC6" s="106">
        <v>3484</v>
      </c>
      <c r="AD6" s="106">
        <v>2</v>
      </c>
      <c r="AE6" s="106">
        <v>19009</v>
      </c>
      <c r="AF6" s="108">
        <f t="shared" si="4"/>
        <v>144626</v>
      </c>
      <c r="AG6" s="109">
        <v>422</v>
      </c>
      <c r="AH6" s="106">
        <v>3983</v>
      </c>
      <c r="AI6" s="42"/>
      <c r="AJ6" s="106">
        <v>7727</v>
      </c>
      <c r="AK6" s="106">
        <v>363</v>
      </c>
      <c r="AL6" s="106">
        <f t="shared" si="5"/>
        <v>8090</v>
      </c>
      <c r="AM6" s="106">
        <v>4200</v>
      </c>
      <c r="AN6" s="106">
        <v>125</v>
      </c>
      <c r="AO6" s="106">
        <v>69805</v>
      </c>
      <c r="AP6" s="106" t="s">
        <v>385</v>
      </c>
      <c r="AQ6" s="106">
        <v>373467</v>
      </c>
      <c r="AR6" s="106">
        <v>551</v>
      </c>
      <c r="AS6" s="106">
        <v>605</v>
      </c>
      <c r="AT6" s="42"/>
      <c r="AU6" s="36">
        <v>987548.45</v>
      </c>
      <c r="AV6" s="36">
        <v>109700.79</v>
      </c>
      <c r="AW6" s="36">
        <v>20452.21</v>
      </c>
      <c r="AX6" s="36">
        <v>90253</v>
      </c>
      <c r="AY6" s="36"/>
      <c r="AZ6" s="36">
        <f t="shared" si="6"/>
        <v>220406</v>
      </c>
      <c r="BA6" s="36">
        <v>69855</v>
      </c>
      <c r="BB6" s="36">
        <v>76189</v>
      </c>
      <c r="BC6" s="36">
        <f t="shared" si="32"/>
        <v>146044</v>
      </c>
      <c r="BD6" s="36">
        <f t="shared" si="7"/>
        <v>366450</v>
      </c>
      <c r="BE6" s="36">
        <v>33767.879999999997</v>
      </c>
      <c r="BF6" s="36">
        <f t="shared" si="8"/>
        <v>1387766.3299999998</v>
      </c>
      <c r="BG6" s="42"/>
      <c r="BH6" s="36">
        <v>36816059</v>
      </c>
      <c r="BI6" s="36">
        <v>26095029</v>
      </c>
      <c r="BJ6" s="36">
        <f t="shared" si="9"/>
        <v>62911088</v>
      </c>
      <c r="BK6" s="5"/>
      <c r="BL6" s="6" t="s">
        <v>386</v>
      </c>
      <c r="BM6" s="36">
        <v>3716</v>
      </c>
      <c r="BN6" s="36">
        <v>360</v>
      </c>
      <c r="BO6" s="36">
        <v>74.5</v>
      </c>
      <c r="BP6" s="36">
        <v>74.5</v>
      </c>
      <c r="BQ6" s="6" t="s">
        <v>387</v>
      </c>
      <c r="BR6" s="36">
        <v>98.9</v>
      </c>
      <c r="BS6" s="36">
        <v>30</v>
      </c>
      <c r="BT6" s="36">
        <v>47.5</v>
      </c>
      <c r="BU6" s="36"/>
      <c r="BV6" s="10" t="s">
        <v>388</v>
      </c>
      <c r="BW6" s="36">
        <v>11.9</v>
      </c>
      <c r="BX6" s="36">
        <v>6</v>
      </c>
      <c r="BY6" s="36">
        <v>47.5</v>
      </c>
      <c r="BZ6" s="36"/>
      <c r="CA6" s="10"/>
      <c r="CB6" s="36"/>
      <c r="CC6" s="36"/>
      <c r="CD6" s="36"/>
      <c r="CE6" s="36"/>
      <c r="CF6" s="36">
        <f t="shared" si="10"/>
        <v>3826.8</v>
      </c>
      <c r="CG6" s="36">
        <f t="shared" si="11"/>
        <v>396</v>
      </c>
      <c r="CH6" s="36">
        <f t="shared" si="12"/>
        <v>169.5</v>
      </c>
      <c r="CI6" s="36">
        <f t="shared" si="13"/>
        <v>74.5</v>
      </c>
      <c r="CJ6" s="5"/>
      <c r="CK6" s="122">
        <v>69</v>
      </c>
      <c r="CL6" s="10" t="s">
        <v>270</v>
      </c>
      <c r="CM6" s="124">
        <v>16</v>
      </c>
      <c r="CN6" s="132">
        <v>2952</v>
      </c>
      <c r="CO6" s="132" t="s">
        <v>282</v>
      </c>
      <c r="CP6" s="10" t="s">
        <v>263</v>
      </c>
      <c r="CQ6" s="10"/>
      <c r="CR6" s="5"/>
      <c r="CS6" s="6" t="s">
        <v>389</v>
      </c>
      <c r="CT6" s="6" t="s">
        <v>390</v>
      </c>
      <c r="CU6" s="6" t="s">
        <v>391</v>
      </c>
      <c r="CV6" s="6" t="s">
        <v>392</v>
      </c>
      <c r="CW6" s="6" t="s">
        <v>287</v>
      </c>
      <c r="CX6" s="6" t="s">
        <v>287</v>
      </c>
      <c r="CY6" s="6" t="s">
        <v>290</v>
      </c>
      <c r="CZ6" s="5"/>
      <c r="DA6" s="3">
        <f t="shared" si="14"/>
        <v>28.977939850527964</v>
      </c>
      <c r="DB6" s="3">
        <f t="shared" si="15"/>
        <v>8.4553888076298864E-2</v>
      </c>
      <c r="DC6" s="3">
        <f t="shared" si="16"/>
        <v>73.423631008435365</v>
      </c>
      <c r="DD6" s="3">
        <f t="shared" si="17"/>
        <v>278.05933398785788</v>
      </c>
      <c r="DE6" s="3">
        <f t="shared" si="18"/>
        <v>0.26405742240482233</v>
      </c>
      <c r="DF6" s="4">
        <f t="shared" si="19"/>
        <v>6.5034723821264642E-2</v>
      </c>
      <c r="DG6" s="3">
        <f t="shared" si="20"/>
        <v>0.10523673679271352</v>
      </c>
      <c r="DH6" s="3">
        <f t="shared" si="21"/>
        <v>2.2059169124526979E-2</v>
      </c>
      <c r="DI6" s="3">
        <f t="shared" si="22"/>
        <v>268.03974221267453</v>
      </c>
      <c r="DJ6" s="3">
        <f t="shared" si="23"/>
        <v>13.986455348734697</v>
      </c>
      <c r="DK6" s="3">
        <f t="shared" si="24"/>
        <v>0.48265871973227498</v>
      </c>
      <c r="DL6" s="3">
        <f t="shared" si="25"/>
        <v>19.880614998925576</v>
      </c>
      <c r="DM6" s="3">
        <f t="shared" si="26"/>
        <v>1.6209501292352082</v>
      </c>
      <c r="DN6" s="3">
        <f t="shared" si="27"/>
        <v>0.84153158748923051</v>
      </c>
      <c r="DO6" s="3">
        <f t="shared" si="28"/>
        <v>0.76675549500090179</v>
      </c>
      <c r="DP6" s="3">
        <f t="shared" si="29"/>
        <v>7.934440682041316E-2</v>
      </c>
      <c r="DQ6" s="3">
        <f t="shared" si="30"/>
        <v>9.1031149301825991</v>
      </c>
      <c r="DR6" s="3">
        <f t="shared" si="31"/>
        <v>0.43952802359882004</v>
      </c>
      <c r="DS6" s="16"/>
    </row>
    <row r="7" spans="1:123" s="1" customFormat="1" ht="25.5">
      <c r="A7" s="1" t="s">
        <v>252</v>
      </c>
      <c r="B7" s="13" t="s">
        <v>26</v>
      </c>
      <c r="C7" s="8" t="s">
        <v>228</v>
      </c>
      <c r="D7" s="9" t="s">
        <v>16</v>
      </c>
      <c r="E7" s="9" t="s">
        <v>16</v>
      </c>
      <c r="F7" s="1" t="s">
        <v>262</v>
      </c>
      <c r="G7" s="112">
        <v>5</v>
      </c>
      <c r="H7" s="10">
        <v>1</v>
      </c>
      <c r="I7" s="5"/>
      <c r="J7" s="36">
        <v>3181</v>
      </c>
      <c r="K7" s="36">
        <v>2207.1</v>
      </c>
      <c r="L7" s="36">
        <v>1238</v>
      </c>
      <c r="M7" s="36">
        <v>1478.8</v>
      </c>
      <c r="N7" s="36">
        <f t="shared" si="0"/>
        <v>4419</v>
      </c>
      <c r="O7" s="36">
        <f t="shared" si="1"/>
        <v>3685.8999999999996</v>
      </c>
      <c r="P7" s="36">
        <v>219</v>
      </c>
      <c r="Q7" s="126" t="s">
        <v>263</v>
      </c>
      <c r="R7" s="10"/>
      <c r="S7" s="5"/>
      <c r="T7" s="36">
        <v>4</v>
      </c>
      <c r="U7" s="36">
        <v>8.1999999999999993</v>
      </c>
      <c r="V7" s="36"/>
      <c r="W7" s="107">
        <f t="shared" si="2"/>
        <v>12.2</v>
      </c>
      <c r="X7" s="129"/>
      <c r="Y7" s="107">
        <f t="shared" si="3"/>
        <v>12.2</v>
      </c>
      <c r="Z7" s="5"/>
      <c r="AA7" s="106">
        <v>165359</v>
      </c>
      <c r="AB7" s="106">
        <v>6658</v>
      </c>
      <c r="AC7" s="106">
        <v>372</v>
      </c>
      <c r="AD7" s="106">
        <v>412</v>
      </c>
      <c r="AE7" s="106">
        <v>22138</v>
      </c>
      <c r="AF7" s="108">
        <f t="shared" si="4"/>
        <v>194939</v>
      </c>
      <c r="AG7" s="109">
        <v>356</v>
      </c>
      <c r="AH7" s="106">
        <v>5559</v>
      </c>
      <c r="AI7" s="42"/>
      <c r="AJ7" s="106"/>
      <c r="AK7" s="106"/>
      <c r="AL7" s="106">
        <v>13746</v>
      </c>
      <c r="AM7" s="106">
        <v>1520</v>
      </c>
      <c r="AN7" s="106">
        <v>104</v>
      </c>
      <c r="AO7" s="106">
        <v>27489</v>
      </c>
      <c r="AP7" s="106">
        <v>24740</v>
      </c>
      <c r="AQ7" s="106">
        <v>170162</v>
      </c>
      <c r="AR7" s="106">
        <v>602</v>
      </c>
      <c r="AS7" s="106">
        <v>926</v>
      </c>
      <c r="AT7" s="42"/>
      <c r="AU7" s="36">
        <v>770433</v>
      </c>
      <c r="AV7" s="36">
        <v>74247</v>
      </c>
      <c r="AW7" s="36"/>
      <c r="AX7" s="36">
        <v>62825</v>
      </c>
      <c r="AY7" s="36"/>
      <c r="AZ7" s="36">
        <f t="shared" si="6"/>
        <v>137072</v>
      </c>
      <c r="BA7" s="36">
        <v>54787</v>
      </c>
      <c r="BB7" s="36"/>
      <c r="BC7" s="36">
        <f t="shared" si="32"/>
        <v>54787</v>
      </c>
      <c r="BD7" s="36">
        <f t="shared" si="7"/>
        <v>191859</v>
      </c>
      <c r="BE7" s="36">
        <v>29394</v>
      </c>
      <c r="BF7" s="36">
        <f t="shared" si="8"/>
        <v>991686</v>
      </c>
      <c r="BG7" s="42"/>
      <c r="BH7" s="36">
        <v>27425619</v>
      </c>
      <c r="BI7" s="36">
        <v>3436972</v>
      </c>
      <c r="BJ7" s="36">
        <f t="shared" si="9"/>
        <v>30862591</v>
      </c>
      <c r="BK7" s="5"/>
      <c r="BL7" s="6" t="s">
        <v>419</v>
      </c>
      <c r="BM7" s="36">
        <v>2300</v>
      </c>
      <c r="BN7" s="36">
        <v>257</v>
      </c>
      <c r="BO7" s="36">
        <v>70</v>
      </c>
      <c r="BP7" s="36">
        <v>35</v>
      </c>
      <c r="BQ7" s="6"/>
      <c r="BR7" s="36"/>
      <c r="BS7" s="36"/>
      <c r="BT7" s="36"/>
      <c r="BU7" s="36"/>
      <c r="BV7" s="10"/>
      <c r="BW7" s="36"/>
      <c r="BX7" s="36"/>
      <c r="BY7" s="36"/>
      <c r="BZ7" s="36"/>
      <c r="CA7" s="10"/>
      <c r="CB7" s="36"/>
      <c r="CC7" s="36"/>
      <c r="CD7" s="36"/>
      <c r="CE7" s="36"/>
      <c r="CF7" s="36">
        <f t="shared" si="10"/>
        <v>2300</v>
      </c>
      <c r="CG7" s="36">
        <f t="shared" si="11"/>
        <v>257</v>
      </c>
      <c r="CH7" s="36">
        <f t="shared" si="12"/>
        <v>70</v>
      </c>
      <c r="CI7" s="36">
        <f t="shared" si="13"/>
        <v>35</v>
      </c>
      <c r="CJ7" s="5"/>
      <c r="CK7" s="122">
        <v>43</v>
      </c>
      <c r="CL7" s="10" t="s">
        <v>270</v>
      </c>
      <c r="CM7" s="124"/>
      <c r="CN7" s="132"/>
      <c r="CO7" s="132">
        <v>8</v>
      </c>
      <c r="CP7" s="10"/>
      <c r="CQ7" s="10"/>
      <c r="CR7" s="5"/>
      <c r="CS7" s="6" t="s">
        <v>312</v>
      </c>
      <c r="CT7" s="6" t="s">
        <v>280</v>
      </c>
      <c r="CU7" s="6" t="s">
        <v>420</v>
      </c>
      <c r="CV7" s="6" t="s">
        <v>327</v>
      </c>
      <c r="CW7" s="6"/>
      <c r="CX7" s="6"/>
      <c r="CY7" s="6" t="s">
        <v>421</v>
      </c>
      <c r="CZ7" s="5"/>
      <c r="DA7" s="3">
        <f t="shared" si="14"/>
        <v>52.887761469383328</v>
      </c>
      <c r="DB7" s="3">
        <f t="shared" si="15"/>
        <v>9.658428063702218E-2</v>
      </c>
      <c r="DC7" s="3">
        <f t="shared" si="16"/>
        <v>52.052144659377632</v>
      </c>
      <c r="DD7" s="3">
        <f t="shared" si="17"/>
        <v>269.04853631406172</v>
      </c>
      <c r="DE7" s="3">
        <f t="shared" si="18"/>
        <v>0.19346748870106062</v>
      </c>
      <c r="DF7" s="4">
        <f t="shared" si="19"/>
        <v>6.3351706084385576E-2</v>
      </c>
      <c r="DG7" s="3">
        <f t="shared" si="20"/>
        <v>5.5246317886911783E-2</v>
      </c>
      <c r="DH7" s="3">
        <f t="shared" si="21"/>
        <v>3.2132298937571378E-2</v>
      </c>
      <c r="DI7" s="3">
        <f t="shared" si="22"/>
        <v>302.1229508196721</v>
      </c>
      <c r="DJ7" s="3">
        <f t="shared" si="23"/>
        <v>7.45788002930085</v>
      </c>
      <c r="DK7" s="3">
        <f t="shared" si="24"/>
        <v>0.14101334263538851</v>
      </c>
      <c r="DL7" s="3">
        <f t="shared" si="25"/>
        <v>36.075739386663756</v>
      </c>
      <c r="DM7" s="3">
        <f t="shared" si="26"/>
        <v>3.7293469708890643</v>
      </c>
      <c r="DN7" s="3">
        <f t="shared" si="27"/>
        <v>0.41238232182099355</v>
      </c>
      <c r="DO7" s="3">
        <f t="shared" si="28"/>
        <v>0.62399956591334549</v>
      </c>
      <c r="DP7" s="3">
        <f t="shared" si="29"/>
        <v>6.9725168886839037E-2</v>
      </c>
      <c r="DQ7" s="3">
        <f t="shared" si="30"/>
        <v>5.7377049180327875</v>
      </c>
      <c r="DR7" s="3">
        <f t="shared" si="31"/>
        <v>0.5</v>
      </c>
      <c r="DS7" s="16"/>
    </row>
    <row r="8" spans="1:123" s="1" customFormat="1" ht="40.5" customHeight="1">
      <c r="A8" s="1" t="s">
        <v>252</v>
      </c>
      <c r="B8" s="13" t="s">
        <v>223</v>
      </c>
      <c r="C8" s="8" t="s">
        <v>224</v>
      </c>
      <c r="D8" s="9" t="s">
        <v>256</v>
      </c>
      <c r="E8" s="9" t="s">
        <v>256</v>
      </c>
      <c r="F8" s="36" t="s">
        <v>262</v>
      </c>
      <c r="G8" s="112">
        <v>1</v>
      </c>
      <c r="H8" s="10">
        <v>6</v>
      </c>
      <c r="I8" s="5"/>
      <c r="J8" s="36">
        <v>1668</v>
      </c>
      <c r="K8" s="36">
        <v>1621</v>
      </c>
      <c r="L8" s="36">
        <v>619</v>
      </c>
      <c r="M8" s="36">
        <v>652.29999999999995</v>
      </c>
      <c r="N8" s="36">
        <f t="shared" si="0"/>
        <v>2287</v>
      </c>
      <c r="O8" s="36">
        <f t="shared" si="1"/>
        <v>2273.3000000000002</v>
      </c>
      <c r="P8" s="1">
        <v>133.19</v>
      </c>
      <c r="Q8" s="126" t="s">
        <v>263</v>
      </c>
      <c r="R8" s="10"/>
      <c r="S8" s="5"/>
      <c r="T8" s="36">
        <v>1</v>
      </c>
      <c r="U8" s="36">
        <v>5.77</v>
      </c>
      <c r="V8" s="36">
        <v>0</v>
      </c>
      <c r="W8" s="107">
        <f t="shared" si="2"/>
        <v>6.77</v>
      </c>
      <c r="X8" s="129">
        <v>0</v>
      </c>
      <c r="Y8" s="107">
        <f t="shared" si="3"/>
        <v>6.77</v>
      </c>
      <c r="Z8" s="5"/>
      <c r="AA8" s="106">
        <v>50553</v>
      </c>
      <c r="AB8" s="106">
        <v>5331</v>
      </c>
      <c r="AC8" s="106">
        <v>307</v>
      </c>
      <c r="AD8" s="106">
        <v>112</v>
      </c>
      <c r="AE8" s="106">
        <v>4527</v>
      </c>
      <c r="AF8" s="108">
        <f t="shared" si="4"/>
        <v>60830</v>
      </c>
      <c r="AG8" s="109">
        <v>92</v>
      </c>
      <c r="AH8" s="106">
        <v>869</v>
      </c>
      <c r="AI8" s="42"/>
      <c r="AJ8" s="106">
        <v>5781</v>
      </c>
      <c r="AK8" s="106">
        <v>7610</v>
      </c>
      <c r="AL8" s="106">
        <f t="shared" si="5"/>
        <v>13391</v>
      </c>
      <c r="AM8" s="113">
        <v>652</v>
      </c>
      <c r="AN8" s="106">
        <v>41</v>
      </c>
      <c r="AO8" s="106">
        <v>16734</v>
      </c>
      <c r="AP8" s="106">
        <v>3091</v>
      </c>
      <c r="AQ8" s="106">
        <v>129314</v>
      </c>
      <c r="AR8" s="106">
        <v>134</v>
      </c>
      <c r="AS8" s="106">
        <v>367</v>
      </c>
      <c r="AT8" s="42"/>
      <c r="AU8" s="36">
        <v>320582</v>
      </c>
      <c r="AV8" s="36">
        <v>5455.04</v>
      </c>
      <c r="AW8" s="36"/>
      <c r="AX8" s="36">
        <v>8469.07</v>
      </c>
      <c r="AY8" s="36"/>
      <c r="AZ8" s="36">
        <f t="shared" si="6"/>
        <v>13924.11</v>
      </c>
      <c r="BA8" s="36">
        <v>22193.65</v>
      </c>
      <c r="BB8" s="36">
        <v>10001.25</v>
      </c>
      <c r="BC8" s="36">
        <f t="shared" si="32"/>
        <v>32194.9</v>
      </c>
      <c r="BD8" s="36">
        <f t="shared" si="7"/>
        <v>46119.01</v>
      </c>
      <c r="BE8" s="36">
        <v>12252.01</v>
      </c>
      <c r="BF8" s="36">
        <f t="shared" si="8"/>
        <v>378953.02</v>
      </c>
      <c r="BG8" s="42"/>
      <c r="BH8" s="36">
        <v>16066132</v>
      </c>
      <c r="BI8" s="36">
        <v>6357435</v>
      </c>
      <c r="BJ8" s="36">
        <f t="shared" si="9"/>
        <v>22423567</v>
      </c>
      <c r="BK8" s="5"/>
      <c r="BL8" s="6" t="s">
        <v>378</v>
      </c>
      <c r="BM8" s="36">
        <v>1016</v>
      </c>
      <c r="BN8" s="36">
        <v>86</v>
      </c>
      <c r="BO8" s="36">
        <v>74</v>
      </c>
      <c r="BP8" s="36">
        <v>40</v>
      </c>
      <c r="BQ8" s="6"/>
      <c r="BR8" s="36"/>
      <c r="BS8" s="36"/>
      <c r="BT8" s="36"/>
      <c r="BU8" s="36"/>
      <c r="BV8" s="10"/>
      <c r="BW8" s="36"/>
      <c r="BX8" s="36"/>
      <c r="BY8" s="36"/>
      <c r="BZ8" s="36"/>
      <c r="CA8" s="10"/>
      <c r="CB8" s="36"/>
      <c r="CC8" s="36"/>
      <c r="CD8" s="36"/>
      <c r="CE8" s="36"/>
      <c r="CF8" s="36">
        <f t="shared" si="10"/>
        <v>1016</v>
      </c>
      <c r="CG8" s="36">
        <f t="shared" si="11"/>
        <v>86</v>
      </c>
      <c r="CH8" s="36">
        <f t="shared" si="12"/>
        <v>74</v>
      </c>
      <c r="CI8" s="36">
        <f t="shared" si="13"/>
        <v>40</v>
      </c>
      <c r="CJ8" s="5"/>
      <c r="CK8" s="122">
        <v>58</v>
      </c>
      <c r="CL8" s="10" t="s">
        <v>293</v>
      </c>
      <c r="CM8" s="124">
        <v>10</v>
      </c>
      <c r="CN8" s="132">
        <v>662</v>
      </c>
      <c r="CO8" s="132"/>
      <c r="CP8" s="10" t="s">
        <v>293</v>
      </c>
      <c r="CQ8" s="6" t="s">
        <v>379</v>
      </c>
      <c r="CR8" s="5"/>
      <c r="CS8" s="6" t="s">
        <v>380</v>
      </c>
      <c r="CT8" s="6" t="s">
        <v>381</v>
      </c>
      <c r="CU8" s="6" t="s">
        <v>382</v>
      </c>
      <c r="CV8" s="6" t="s">
        <v>383</v>
      </c>
      <c r="CW8" s="6" t="s">
        <v>380</v>
      </c>
      <c r="CX8" s="6" t="s">
        <v>380</v>
      </c>
      <c r="CY8" s="6" t="s">
        <v>384</v>
      </c>
      <c r="CZ8" s="5"/>
      <c r="DA8" s="3">
        <f t="shared" si="14"/>
        <v>26.758456868869043</v>
      </c>
      <c r="DB8" s="3">
        <f t="shared" si="15"/>
        <v>4.0469801609994277E-2</v>
      </c>
      <c r="DC8" s="3">
        <f t="shared" si="16"/>
        <v>20.28725201249285</v>
      </c>
      <c r="DD8" s="3">
        <f t="shared" si="17"/>
        <v>166.69732107508906</v>
      </c>
      <c r="DE8" s="3">
        <f t="shared" si="18"/>
        <v>0.12170112801845463</v>
      </c>
      <c r="DF8" s="4">
        <f t="shared" si="19"/>
        <v>2.2348601417663854E-2</v>
      </c>
      <c r="DG8" s="3">
        <f t="shared" si="20"/>
        <v>8.4957496842220703E-2</v>
      </c>
      <c r="DH8" s="3">
        <f t="shared" si="21"/>
        <v>1.6899765322796325E-2</v>
      </c>
      <c r="DI8" s="3">
        <f t="shared" si="22"/>
        <v>335.79025110782868</v>
      </c>
      <c r="DJ8" s="3">
        <f t="shared" si="23"/>
        <v>7.3611050015396113</v>
      </c>
      <c r="DK8" s="3">
        <f t="shared" si="24"/>
        <v>0.27509452572743714</v>
      </c>
      <c r="DL8" s="3">
        <f t="shared" si="25"/>
        <v>22.645692601888371</v>
      </c>
      <c r="DM8" s="3">
        <f t="shared" si="26"/>
        <v>5.8905555799938414</v>
      </c>
      <c r="DN8" s="3">
        <f t="shared" si="27"/>
        <v>0.28680772445343772</v>
      </c>
      <c r="DO8" s="3">
        <f t="shared" si="28"/>
        <v>0.44692737430167595</v>
      </c>
      <c r="DP8" s="3">
        <f t="shared" si="29"/>
        <v>3.7830466722385957E-2</v>
      </c>
      <c r="DQ8" s="3">
        <f t="shared" si="30"/>
        <v>10.930576070901035</v>
      </c>
      <c r="DR8" s="3">
        <f t="shared" si="31"/>
        <v>0.54054054054054057</v>
      </c>
      <c r="DS8" s="16"/>
    </row>
    <row r="9" spans="1:123" s="1" customFormat="1" ht="54.75" customHeight="1">
      <c r="A9" s="1" t="s">
        <v>252</v>
      </c>
      <c r="B9" s="13" t="s">
        <v>27</v>
      </c>
      <c r="C9" s="8" t="s">
        <v>227</v>
      </c>
      <c r="D9" s="9" t="s">
        <v>10</v>
      </c>
      <c r="E9" s="9" t="s">
        <v>10</v>
      </c>
      <c r="F9" s="1" t="s">
        <v>262</v>
      </c>
      <c r="G9" s="112">
        <v>2</v>
      </c>
      <c r="H9" s="119"/>
      <c r="I9" s="5"/>
      <c r="J9" s="36">
        <v>8141</v>
      </c>
      <c r="K9" s="36">
        <v>7215.6</v>
      </c>
      <c r="L9" s="36">
        <v>64</v>
      </c>
      <c r="M9" s="36"/>
      <c r="N9" s="36">
        <f t="shared" si="0"/>
        <v>8205</v>
      </c>
      <c r="O9" s="36">
        <f t="shared" si="1"/>
        <v>7215.6</v>
      </c>
      <c r="P9" s="36">
        <v>453</v>
      </c>
      <c r="Q9" s="126" t="s">
        <v>270</v>
      </c>
      <c r="R9" s="10">
        <v>25</v>
      </c>
      <c r="S9" s="5"/>
      <c r="T9" s="36">
        <v>10.8</v>
      </c>
      <c r="U9" s="36">
        <v>26</v>
      </c>
      <c r="V9" s="36"/>
      <c r="W9" s="107">
        <f t="shared" si="2"/>
        <v>36.799999999999997</v>
      </c>
      <c r="X9" s="129">
        <v>1.77</v>
      </c>
      <c r="Y9" s="107">
        <f t="shared" si="3"/>
        <v>38.57</v>
      </c>
      <c r="Z9" s="5"/>
      <c r="AA9" s="106">
        <v>153847</v>
      </c>
      <c r="AB9" s="106">
        <v>11235</v>
      </c>
      <c r="AC9" s="106">
        <v>6790</v>
      </c>
      <c r="AD9" s="106">
        <v>2995</v>
      </c>
      <c r="AE9" s="106">
        <v>15085</v>
      </c>
      <c r="AF9" s="108">
        <f t="shared" si="4"/>
        <v>189952</v>
      </c>
      <c r="AG9" s="109">
        <v>920</v>
      </c>
      <c r="AH9" s="106">
        <v>9694</v>
      </c>
      <c r="AI9" s="42"/>
      <c r="AJ9" s="106">
        <v>25775</v>
      </c>
      <c r="AK9" s="106">
        <v>1847</v>
      </c>
      <c r="AL9" s="106">
        <f t="shared" si="5"/>
        <v>27622</v>
      </c>
      <c r="AM9" s="106">
        <v>8684</v>
      </c>
      <c r="AN9" s="106">
        <v>471</v>
      </c>
      <c r="AO9" s="106">
        <v>186749</v>
      </c>
      <c r="AP9" s="106">
        <v>13739</v>
      </c>
      <c r="AQ9" s="106">
        <v>6000261</v>
      </c>
      <c r="AR9" s="106">
        <v>1219</v>
      </c>
      <c r="AS9" s="106">
        <v>989</v>
      </c>
      <c r="AT9" s="42"/>
      <c r="AU9" s="36">
        <v>2247400</v>
      </c>
      <c r="AV9" s="36">
        <v>168000</v>
      </c>
      <c r="AW9" s="36">
        <v>54900</v>
      </c>
      <c r="AX9" s="36">
        <v>100800</v>
      </c>
      <c r="AY9" s="36"/>
      <c r="AZ9" s="36">
        <f t="shared" si="6"/>
        <v>323700</v>
      </c>
      <c r="BA9" s="36">
        <v>114000</v>
      </c>
      <c r="BB9" s="36">
        <v>51000</v>
      </c>
      <c r="BC9" s="36">
        <f t="shared" si="32"/>
        <v>165000</v>
      </c>
      <c r="BD9" s="36">
        <f t="shared" si="7"/>
        <v>488700</v>
      </c>
      <c r="BE9" s="36">
        <v>62900</v>
      </c>
      <c r="BF9" s="36">
        <f t="shared" si="8"/>
        <v>2799000</v>
      </c>
      <c r="BG9" s="42"/>
      <c r="BH9" s="36">
        <v>53927967</v>
      </c>
      <c r="BI9" s="36">
        <v>36256278</v>
      </c>
      <c r="BJ9" s="36">
        <f t="shared" si="9"/>
        <v>90184245</v>
      </c>
      <c r="BK9" s="5"/>
      <c r="BL9" s="6" t="s">
        <v>284</v>
      </c>
      <c r="BM9" s="36">
        <v>3448.5</v>
      </c>
      <c r="BN9" s="36">
        <v>432</v>
      </c>
      <c r="BO9" s="36">
        <v>70</v>
      </c>
      <c r="BP9" s="36">
        <v>70</v>
      </c>
      <c r="BQ9" s="6" t="s">
        <v>285</v>
      </c>
      <c r="BR9" s="36">
        <v>1916</v>
      </c>
      <c r="BS9" s="36">
        <v>290</v>
      </c>
      <c r="BT9" s="36">
        <v>70</v>
      </c>
      <c r="BU9" s="36">
        <v>70</v>
      </c>
      <c r="BV9" s="10"/>
      <c r="BW9" s="36"/>
      <c r="BX9" s="36"/>
      <c r="BY9" s="36"/>
      <c r="BZ9" s="36"/>
      <c r="CA9" s="10"/>
      <c r="CB9" s="36"/>
      <c r="CC9" s="36"/>
      <c r="CD9" s="36"/>
      <c r="CE9" s="36"/>
      <c r="CF9" s="36">
        <f t="shared" si="10"/>
        <v>5364.5</v>
      </c>
      <c r="CG9" s="36">
        <f t="shared" si="11"/>
        <v>722</v>
      </c>
      <c r="CH9" s="36">
        <f t="shared" si="12"/>
        <v>140</v>
      </c>
      <c r="CI9" s="36">
        <f t="shared" si="13"/>
        <v>140</v>
      </c>
      <c r="CJ9" s="5"/>
      <c r="CK9" s="122">
        <v>150</v>
      </c>
      <c r="CL9" s="10" t="s">
        <v>270</v>
      </c>
      <c r="CM9" s="124">
        <v>36</v>
      </c>
      <c r="CN9" s="132">
        <v>1652</v>
      </c>
      <c r="CO9" s="132"/>
      <c r="CP9" s="10" t="s">
        <v>270</v>
      </c>
      <c r="CQ9" s="79" t="s">
        <v>286</v>
      </c>
      <c r="CR9" s="5"/>
      <c r="CS9" s="6" t="s">
        <v>287</v>
      </c>
      <c r="CT9" s="6" t="s">
        <v>288</v>
      </c>
      <c r="CU9" s="6" t="s">
        <v>289</v>
      </c>
      <c r="CV9" s="6" t="s">
        <v>287</v>
      </c>
      <c r="CW9" s="6" t="s">
        <v>287</v>
      </c>
      <c r="CX9" s="6" t="s">
        <v>287</v>
      </c>
      <c r="CY9" s="6" t="s">
        <v>290</v>
      </c>
      <c r="CZ9" s="5"/>
      <c r="DA9" s="3">
        <f t="shared" si="14"/>
        <v>26.325184322856032</v>
      </c>
      <c r="DB9" s="3">
        <f t="shared" si="15"/>
        <v>0.12750152447474916</v>
      </c>
      <c r="DC9" s="3">
        <f t="shared" si="16"/>
        <v>67.728255446532515</v>
      </c>
      <c r="DD9" s="3">
        <f t="shared" si="17"/>
        <v>387.90952935306831</v>
      </c>
      <c r="DE9" s="3">
        <f t="shared" si="18"/>
        <v>0.17459807073954983</v>
      </c>
      <c r="DF9" s="4">
        <f t="shared" si="19"/>
        <v>3.6012861736334403E-2</v>
      </c>
      <c r="DG9" s="3">
        <f t="shared" si="20"/>
        <v>5.8949624866023578E-2</v>
      </c>
      <c r="DH9" s="3">
        <f t="shared" si="21"/>
        <v>3.1036463187112118E-2</v>
      </c>
      <c r="DI9" s="3">
        <f t="shared" si="22"/>
        <v>187.07803992740472</v>
      </c>
      <c r="DJ9" s="3">
        <f t="shared" si="23"/>
        <v>25.881284993624924</v>
      </c>
      <c r="DK9" s="3">
        <f t="shared" si="24"/>
        <v>0.98313784535040427</v>
      </c>
      <c r="DL9" s="3">
        <f t="shared" si="25"/>
        <v>14.988032064428726</v>
      </c>
      <c r="DM9" s="3">
        <f t="shared" si="26"/>
        <v>3.8280946837407837</v>
      </c>
      <c r="DN9" s="3">
        <f t="shared" si="27"/>
        <v>1.2035035201507844</v>
      </c>
      <c r="DO9" s="3">
        <f t="shared" si="28"/>
        <v>0.74345861743999109</v>
      </c>
      <c r="DP9" s="3">
        <f t="shared" si="29"/>
        <v>0.10006097898996617</v>
      </c>
      <c r="DQ9" s="3">
        <f t="shared" si="30"/>
        <v>3.629764065335753</v>
      </c>
      <c r="DR9" s="3">
        <f t="shared" si="31"/>
        <v>1</v>
      </c>
      <c r="DS9" s="16"/>
    </row>
    <row r="10" spans="1:123" s="1" customFormat="1" ht="12.75">
      <c r="A10" s="1" t="s">
        <v>252</v>
      </c>
      <c r="B10" s="18" t="s">
        <v>237</v>
      </c>
      <c r="C10" s="8" t="s">
        <v>248</v>
      </c>
      <c r="D10" s="9" t="s">
        <v>9</v>
      </c>
      <c r="E10" s="9" t="s">
        <v>9</v>
      </c>
      <c r="F10" s="1" t="s">
        <v>269</v>
      </c>
      <c r="G10" s="112">
        <v>1</v>
      </c>
      <c r="H10" s="119"/>
      <c r="I10" s="5"/>
      <c r="J10" s="36">
        <v>1355</v>
      </c>
      <c r="K10" s="36">
        <v>1358.5</v>
      </c>
      <c r="L10" s="36"/>
      <c r="M10" s="36"/>
      <c r="N10" s="36">
        <f t="shared" si="0"/>
        <v>1355</v>
      </c>
      <c r="O10" s="36">
        <f t="shared" si="1"/>
        <v>1358.5</v>
      </c>
      <c r="P10" s="36">
        <v>55</v>
      </c>
      <c r="Q10" s="126" t="s">
        <v>270</v>
      </c>
      <c r="R10" s="10">
        <v>60</v>
      </c>
      <c r="S10" s="5"/>
      <c r="T10" s="36">
        <v>3.6</v>
      </c>
      <c r="U10" s="36">
        <v>7.95</v>
      </c>
      <c r="V10" s="36"/>
      <c r="W10" s="107">
        <f t="shared" si="2"/>
        <v>11.55</v>
      </c>
      <c r="X10" s="107">
        <v>0.43</v>
      </c>
      <c r="Y10" s="107">
        <f t="shared" si="3"/>
        <v>11.98</v>
      </c>
      <c r="Z10" s="5"/>
      <c r="AA10" s="106">
        <v>28971</v>
      </c>
      <c r="AB10" s="106">
        <v>3916</v>
      </c>
      <c r="AC10" s="106">
        <v>1012</v>
      </c>
      <c r="AD10" s="106">
        <v>148000</v>
      </c>
      <c r="AE10" s="106">
        <v>4380</v>
      </c>
      <c r="AF10" s="108">
        <f t="shared" si="4"/>
        <v>186279</v>
      </c>
      <c r="AG10" s="109">
        <v>182</v>
      </c>
      <c r="AH10" s="106">
        <v>758</v>
      </c>
      <c r="AI10" s="42"/>
      <c r="AJ10" s="106">
        <v>1568</v>
      </c>
      <c r="AK10" s="106">
        <v>456</v>
      </c>
      <c r="AL10" s="106">
        <f t="shared" si="5"/>
        <v>2024</v>
      </c>
      <c r="AM10" s="106">
        <v>334</v>
      </c>
      <c r="AN10" s="106">
        <v>24</v>
      </c>
      <c r="AO10" s="106">
        <v>46818</v>
      </c>
      <c r="AP10" s="106"/>
      <c r="AQ10" s="106"/>
      <c r="AR10" s="106">
        <v>192</v>
      </c>
      <c r="AS10" s="106">
        <v>121</v>
      </c>
      <c r="AT10" s="42"/>
      <c r="AU10" s="36">
        <v>543302</v>
      </c>
      <c r="AV10" s="36">
        <v>53517</v>
      </c>
      <c r="AW10" s="36">
        <v>24731</v>
      </c>
      <c r="AX10" s="36">
        <v>26106</v>
      </c>
      <c r="AY10" s="36"/>
      <c r="AZ10" s="36">
        <f t="shared" si="6"/>
        <v>104354</v>
      </c>
      <c r="BA10" s="36">
        <v>38262</v>
      </c>
      <c r="BB10" s="36">
        <v>11766</v>
      </c>
      <c r="BC10" s="36">
        <f t="shared" si="32"/>
        <v>50028</v>
      </c>
      <c r="BD10" s="36">
        <f t="shared" si="7"/>
        <v>154382</v>
      </c>
      <c r="BE10" s="36"/>
      <c r="BF10" s="36">
        <f t="shared" si="8"/>
        <v>697684</v>
      </c>
      <c r="BG10" s="42"/>
      <c r="BH10" s="36">
        <v>13344164</v>
      </c>
      <c r="BI10" s="36">
        <v>8967455</v>
      </c>
      <c r="BJ10" s="36">
        <f t="shared" si="9"/>
        <v>22311619</v>
      </c>
      <c r="BK10" s="5"/>
      <c r="BL10" s="110" t="s">
        <v>237</v>
      </c>
      <c r="BM10" s="36">
        <v>992</v>
      </c>
      <c r="BN10" s="36">
        <v>85</v>
      </c>
      <c r="BO10" s="36">
        <v>78</v>
      </c>
      <c r="BP10" s="36">
        <v>78</v>
      </c>
      <c r="BQ10" s="110"/>
      <c r="BR10" s="36"/>
      <c r="BS10" s="36"/>
      <c r="BT10" s="36"/>
      <c r="BU10" s="36"/>
      <c r="BV10" s="110"/>
      <c r="BW10" s="36"/>
      <c r="BX10" s="36"/>
      <c r="BY10" s="36"/>
      <c r="BZ10" s="36"/>
      <c r="CA10" s="36"/>
      <c r="CB10" s="36"/>
      <c r="CC10" s="36"/>
      <c r="CD10" s="36"/>
      <c r="CE10" s="36"/>
      <c r="CF10" s="36">
        <f t="shared" si="10"/>
        <v>992</v>
      </c>
      <c r="CG10" s="36">
        <f t="shared" si="11"/>
        <v>85</v>
      </c>
      <c r="CH10" s="36">
        <f t="shared" si="12"/>
        <v>78</v>
      </c>
      <c r="CI10" s="36">
        <f t="shared" si="13"/>
        <v>78</v>
      </c>
      <c r="CJ10" s="5"/>
      <c r="CK10" s="122">
        <v>18</v>
      </c>
      <c r="CL10" s="10" t="s">
        <v>270</v>
      </c>
      <c r="CM10" s="36"/>
      <c r="CN10" s="132"/>
      <c r="CO10" s="132"/>
      <c r="CP10" s="111"/>
      <c r="CR10" s="87"/>
      <c r="CS10" s="6" t="s">
        <v>278</v>
      </c>
      <c r="CT10" s="6" t="s">
        <v>355</v>
      </c>
      <c r="CU10" s="6" t="s">
        <v>410</v>
      </c>
      <c r="CV10" s="6" t="s">
        <v>281</v>
      </c>
      <c r="CW10" s="6" t="s">
        <v>281</v>
      </c>
      <c r="CX10" s="6" t="s">
        <v>281</v>
      </c>
      <c r="CY10" s="6" t="s">
        <v>361</v>
      </c>
      <c r="CZ10" s="5"/>
      <c r="DA10" s="3">
        <f t="shared" si="14"/>
        <v>137.12108943687892</v>
      </c>
      <c r="DB10" s="3">
        <f t="shared" si="15"/>
        <v>0.13397129186602871</v>
      </c>
      <c r="DC10" s="3">
        <f t="shared" si="16"/>
        <v>113.64151637835849</v>
      </c>
      <c r="DD10" s="3">
        <f t="shared" si="17"/>
        <v>513.56937799043067</v>
      </c>
      <c r="DE10" s="3">
        <f t="shared" si="18"/>
        <v>0.22127782778449842</v>
      </c>
      <c r="DF10" s="4">
        <f t="shared" si="19"/>
        <v>3.7418086124950553E-2</v>
      </c>
      <c r="DG10" s="3">
        <f t="shared" si="20"/>
        <v>7.1705815240137374E-2</v>
      </c>
      <c r="DH10" s="3">
        <f t="shared" si="21"/>
        <v>3.126998538295226E-2</v>
      </c>
      <c r="DI10" s="3">
        <f t="shared" si="22"/>
        <v>113.39732888146911</v>
      </c>
      <c r="DJ10" s="3">
        <f t="shared" si="23"/>
        <v>34.463010673536992</v>
      </c>
      <c r="DK10" s="3">
        <f t="shared" si="24"/>
        <v>0.25133267840175222</v>
      </c>
      <c r="DL10" s="3">
        <f t="shared" si="25"/>
        <v>14.902046221538724</v>
      </c>
      <c r="DM10" s="3">
        <f t="shared" si="26"/>
        <v>1.4898785425101215</v>
      </c>
      <c r="DN10" s="3">
        <f t="shared" si="27"/>
        <v>0.24585940375414059</v>
      </c>
      <c r="DO10" s="3">
        <f t="shared" si="28"/>
        <v>0.73021715126978282</v>
      </c>
      <c r="DP10" s="3">
        <f t="shared" si="29"/>
        <v>6.2569009937430989E-2</v>
      </c>
      <c r="DQ10" s="3">
        <f t="shared" si="30"/>
        <v>6.5108514190317193</v>
      </c>
      <c r="DR10" s="3">
        <f t="shared" si="31"/>
        <v>1</v>
      </c>
      <c r="DS10" s="16"/>
    </row>
    <row r="11" spans="1:123" s="1" customFormat="1" ht="12.75">
      <c r="A11" s="1" t="s">
        <v>252</v>
      </c>
      <c r="B11" s="18" t="s">
        <v>28</v>
      </c>
      <c r="C11" s="8" t="s">
        <v>11</v>
      </c>
      <c r="D11" s="9" t="s">
        <v>12</v>
      </c>
      <c r="E11" s="9" t="s">
        <v>12</v>
      </c>
      <c r="F11" s="1" t="s">
        <v>330</v>
      </c>
      <c r="G11" s="112">
        <v>1</v>
      </c>
      <c r="H11" s="10">
        <v>6</v>
      </c>
      <c r="I11" s="5"/>
      <c r="J11" s="36">
        <v>2319</v>
      </c>
      <c r="K11" s="36">
        <v>2693.6</v>
      </c>
      <c r="L11" s="36"/>
      <c r="M11" s="36"/>
      <c r="N11" s="36">
        <f t="shared" si="0"/>
        <v>2319</v>
      </c>
      <c r="O11" s="36">
        <f t="shared" si="1"/>
        <v>2693.6</v>
      </c>
      <c r="P11" s="36">
        <v>96</v>
      </c>
      <c r="Q11" s="126" t="s">
        <v>349</v>
      </c>
      <c r="R11" s="10" t="s">
        <v>349</v>
      </c>
      <c r="S11" s="5"/>
      <c r="T11" s="36">
        <v>4</v>
      </c>
      <c r="U11" s="36">
        <v>3.2</v>
      </c>
      <c r="V11" s="36"/>
      <c r="W11" s="107">
        <f t="shared" si="2"/>
        <v>7.2</v>
      </c>
      <c r="X11" s="129">
        <v>0</v>
      </c>
      <c r="Y11" s="107">
        <f t="shared" si="3"/>
        <v>7.2</v>
      </c>
      <c r="Z11" s="5"/>
      <c r="AA11" s="106">
        <v>23475</v>
      </c>
      <c r="AB11" s="106">
        <v>4826</v>
      </c>
      <c r="AC11" s="106">
        <v>160</v>
      </c>
      <c r="AD11" s="106">
        <v>34</v>
      </c>
      <c r="AE11" s="106">
        <v>4670</v>
      </c>
      <c r="AF11" s="108">
        <f t="shared" si="4"/>
        <v>33165</v>
      </c>
      <c r="AG11" s="109">
        <v>171</v>
      </c>
      <c r="AH11" s="106">
        <v>2132</v>
      </c>
      <c r="AI11" s="42"/>
      <c r="AJ11" s="106">
        <v>2486</v>
      </c>
      <c r="AK11" s="106">
        <v>1129</v>
      </c>
      <c r="AL11" s="106">
        <f t="shared" si="5"/>
        <v>3615</v>
      </c>
      <c r="AM11" s="106">
        <v>790</v>
      </c>
      <c r="AN11" s="106">
        <v>45</v>
      </c>
      <c r="AO11" s="106">
        <v>7879</v>
      </c>
      <c r="AP11" s="106">
        <v>919</v>
      </c>
      <c r="AQ11" s="106">
        <v>44905</v>
      </c>
      <c r="AR11" s="106">
        <v>82</v>
      </c>
      <c r="AS11" s="106">
        <v>597</v>
      </c>
      <c r="AT11" s="42"/>
      <c r="AU11" s="36">
        <v>475455</v>
      </c>
      <c r="AV11" s="36">
        <v>32500</v>
      </c>
      <c r="AW11" s="36">
        <v>25000</v>
      </c>
      <c r="AX11" s="36">
        <v>30000</v>
      </c>
      <c r="AY11" s="36">
        <v>44600</v>
      </c>
      <c r="AZ11" s="36">
        <f t="shared" si="6"/>
        <v>132100</v>
      </c>
      <c r="BA11" s="36">
        <v>35966</v>
      </c>
      <c r="BB11" s="36">
        <v>11034</v>
      </c>
      <c r="BC11" s="36">
        <f t="shared" si="32"/>
        <v>47000</v>
      </c>
      <c r="BD11" s="36">
        <f t="shared" si="7"/>
        <v>179100</v>
      </c>
      <c r="BE11" s="36">
        <v>0</v>
      </c>
      <c r="BF11" s="36">
        <f t="shared" si="8"/>
        <v>654555</v>
      </c>
      <c r="BG11" s="42"/>
      <c r="BH11" s="36">
        <v>8421977</v>
      </c>
      <c r="BI11" s="36">
        <v>31829236</v>
      </c>
      <c r="BJ11" s="36">
        <f t="shared" si="9"/>
        <v>40251213</v>
      </c>
      <c r="BK11" s="5"/>
      <c r="BL11" s="2" t="s">
        <v>284</v>
      </c>
      <c r="BM11" s="36">
        <v>654</v>
      </c>
      <c r="BN11" s="36">
        <v>69</v>
      </c>
      <c r="BO11" s="36">
        <v>52</v>
      </c>
      <c r="BP11" s="36">
        <v>52</v>
      </c>
      <c r="BQ11" s="6"/>
      <c r="BR11" s="36"/>
      <c r="BS11" s="36"/>
      <c r="BT11" s="36"/>
      <c r="BU11" s="36"/>
      <c r="BV11" s="10"/>
      <c r="BW11" s="36"/>
      <c r="BX11" s="36"/>
      <c r="BY11" s="36"/>
      <c r="BZ11" s="36"/>
      <c r="CA11" s="10"/>
      <c r="CB11" s="36"/>
      <c r="CC11" s="36"/>
      <c r="CD11" s="36"/>
      <c r="CE11" s="36"/>
      <c r="CF11" s="36">
        <f t="shared" si="10"/>
        <v>654</v>
      </c>
      <c r="CG11" s="36">
        <f t="shared" si="11"/>
        <v>69</v>
      </c>
      <c r="CH11" s="36">
        <f t="shared" si="12"/>
        <v>52</v>
      </c>
      <c r="CI11" s="36">
        <f t="shared" si="13"/>
        <v>52</v>
      </c>
      <c r="CJ11" s="5"/>
      <c r="CK11" s="122">
        <v>23</v>
      </c>
      <c r="CL11" s="10" t="s">
        <v>293</v>
      </c>
      <c r="CM11" s="36">
        <v>0</v>
      </c>
      <c r="CN11" s="132">
        <v>0</v>
      </c>
      <c r="CO11" s="132">
        <v>6</v>
      </c>
      <c r="CP11" s="10">
        <v>0</v>
      </c>
      <c r="CQ11" s="10" t="s">
        <v>350</v>
      </c>
      <c r="CR11" s="5"/>
      <c r="CS11" s="2" t="s">
        <v>312</v>
      </c>
      <c r="CT11" s="2" t="s">
        <v>279</v>
      </c>
      <c r="CU11" s="2" t="s">
        <v>351</v>
      </c>
      <c r="CV11" s="2" t="s">
        <v>312</v>
      </c>
      <c r="CW11" s="2" t="s">
        <v>312</v>
      </c>
      <c r="CX11" s="2" t="s">
        <v>312</v>
      </c>
      <c r="CY11" s="6" t="s">
        <v>321</v>
      </c>
      <c r="CZ11" s="5"/>
      <c r="DA11" s="3">
        <f t="shared" si="14"/>
        <v>12.312518562518562</v>
      </c>
      <c r="DB11" s="3">
        <f t="shared" si="15"/>
        <v>6.3483813483813489E-2</v>
      </c>
      <c r="DC11" s="3">
        <f t="shared" si="16"/>
        <v>66.490941490941495</v>
      </c>
      <c r="DD11" s="3">
        <f t="shared" si="17"/>
        <v>243.00378675378676</v>
      </c>
      <c r="DE11" s="3">
        <f t="shared" si="18"/>
        <v>0.27362100969360864</v>
      </c>
      <c r="DF11" s="4">
        <f t="shared" si="19"/>
        <v>4.5832664940302956E-2</v>
      </c>
      <c r="DG11" s="3">
        <f t="shared" si="20"/>
        <v>7.1804508406474635E-2</v>
      </c>
      <c r="DH11" s="3">
        <f t="shared" si="21"/>
        <v>1.6261745950364278E-2</v>
      </c>
      <c r="DI11" s="3">
        <f t="shared" si="22"/>
        <v>374.11111111111109</v>
      </c>
      <c r="DJ11" s="3">
        <f t="shared" si="23"/>
        <v>2.925081675081675</v>
      </c>
      <c r="DK11" s="3">
        <f t="shared" si="24"/>
        <v>0.23756972712196592</v>
      </c>
      <c r="DL11" s="3">
        <f t="shared" si="25"/>
        <v>83.075897956593479</v>
      </c>
      <c r="DM11" s="3">
        <f t="shared" si="26"/>
        <v>1.3420700920700921</v>
      </c>
      <c r="DN11" s="3">
        <f t="shared" si="27"/>
        <v>0.29328779328779331</v>
      </c>
      <c r="DO11" s="3">
        <f t="shared" si="28"/>
        <v>0.2427977427977428</v>
      </c>
      <c r="DP11" s="3">
        <f t="shared" si="29"/>
        <v>2.5616275616275618E-2</v>
      </c>
      <c r="DQ11" s="3">
        <f t="shared" si="30"/>
        <v>7.2222222222222223</v>
      </c>
      <c r="DR11" s="3">
        <f t="shared" si="31"/>
        <v>1</v>
      </c>
      <c r="DS11" s="16"/>
    </row>
    <row r="12" spans="1:123" s="1" customFormat="1" ht="81.75" customHeight="1">
      <c r="A12" s="1" t="s">
        <v>252</v>
      </c>
      <c r="B12" s="18" t="s">
        <v>239</v>
      </c>
      <c r="C12" s="8" t="s">
        <v>249</v>
      </c>
      <c r="D12" s="9" t="s">
        <v>21</v>
      </c>
      <c r="E12" s="9" t="s">
        <v>21</v>
      </c>
      <c r="F12" s="2" t="s">
        <v>269</v>
      </c>
      <c r="G12" s="112">
        <v>4</v>
      </c>
      <c r="H12" s="10">
        <v>0</v>
      </c>
      <c r="I12" s="5"/>
      <c r="J12" s="36">
        <v>9041</v>
      </c>
      <c r="K12" s="36">
        <v>8064.9</v>
      </c>
      <c r="L12" s="36">
        <v>1213</v>
      </c>
      <c r="M12" s="36">
        <v>1280.5999999999999</v>
      </c>
      <c r="N12" s="36">
        <f t="shared" si="0"/>
        <v>10254</v>
      </c>
      <c r="O12" s="36">
        <f t="shared" si="1"/>
        <v>9345.5</v>
      </c>
      <c r="P12" s="36">
        <v>527</v>
      </c>
      <c r="Q12" s="126" t="s">
        <v>397</v>
      </c>
      <c r="R12" s="10">
        <v>60</v>
      </c>
      <c r="S12" s="5"/>
      <c r="T12" s="36">
        <v>16.7</v>
      </c>
      <c r="U12" s="36">
        <v>37.4</v>
      </c>
      <c r="V12" s="36">
        <v>2</v>
      </c>
      <c r="W12" s="107">
        <f t="shared" si="2"/>
        <v>56.099999999999994</v>
      </c>
      <c r="X12" s="129">
        <v>4.7</v>
      </c>
      <c r="Y12" s="107">
        <f t="shared" si="3"/>
        <v>60.8</v>
      </c>
      <c r="Z12" s="5"/>
      <c r="AA12" s="106">
        <v>173641</v>
      </c>
      <c r="AB12" s="106">
        <v>8421</v>
      </c>
      <c r="AC12" s="106">
        <v>2220</v>
      </c>
      <c r="AD12" s="106">
        <v>939</v>
      </c>
      <c r="AE12" s="106">
        <v>14285</v>
      </c>
      <c r="AF12" s="108">
        <f t="shared" si="4"/>
        <v>199506</v>
      </c>
      <c r="AG12" s="109">
        <v>923</v>
      </c>
      <c r="AH12" s="106">
        <v>5236</v>
      </c>
      <c r="AI12" s="42">
        <v>16733</v>
      </c>
      <c r="AJ12" s="106">
        <v>22996</v>
      </c>
      <c r="AK12" s="106">
        <v>18964</v>
      </c>
      <c r="AL12" s="106">
        <f t="shared" si="5"/>
        <v>41960</v>
      </c>
      <c r="AM12" s="106">
        <v>8062</v>
      </c>
      <c r="AN12" s="106">
        <v>329</v>
      </c>
      <c r="AO12" s="106">
        <v>67310</v>
      </c>
      <c r="AP12" s="106">
        <v>2426</v>
      </c>
      <c r="AQ12" s="106">
        <v>674324</v>
      </c>
      <c r="AR12" s="106">
        <v>2516</v>
      </c>
      <c r="AS12" s="106">
        <v>989</v>
      </c>
      <c r="AT12" s="42"/>
      <c r="AU12" s="36">
        <v>3084700</v>
      </c>
      <c r="AV12" s="36">
        <v>430534</v>
      </c>
      <c r="AW12" s="36">
        <v>40893</v>
      </c>
      <c r="AX12" s="36">
        <v>147688</v>
      </c>
      <c r="AY12" s="36">
        <v>36348</v>
      </c>
      <c r="AZ12" s="36">
        <f t="shared" si="6"/>
        <v>655463</v>
      </c>
      <c r="BA12" s="36">
        <v>154344.64000000001</v>
      </c>
      <c r="BB12" s="36">
        <v>53950.25</v>
      </c>
      <c r="BC12" s="36">
        <f t="shared" si="32"/>
        <v>208294.89</v>
      </c>
      <c r="BD12" s="36">
        <f t="shared" si="7"/>
        <v>863757.89</v>
      </c>
      <c r="BE12" s="36">
        <v>10370.36</v>
      </c>
      <c r="BF12" s="36">
        <f t="shared" si="8"/>
        <v>3958828.25</v>
      </c>
      <c r="BG12" s="42"/>
      <c r="BH12" s="36">
        <v>69329832</v>
      </c>
      <c r="BI12" s="36">
        <v>40299672</v>
      </c>
      <c r="BJ12" s="36">
        <f t="shared" si="9"/>
        <v>109629504</v>
      </c>
      <c r="BK12" s="5"/>
      <c r="BL12" s="6" t="s">
        <v>398</v>
      </c>
      <c r="BM12" s="36">
        <v>1190</v>
      </c>
      <c r="BN12" s="36">
        <v>193</v>
      </c>
      <c r="BO12" s="36">
        <v>68.25</v>
      </c>
      <c r="BP12" s="36">
        <v>62</v>
      </c>
      <c r="BQ12" s="6" t="s">
        <v>399</v>
      </c>
      <c r="BR12" s="36">
        <v>1700</v>
      </c>
      <c r="BS12" s="36">
        <v>210</v>
      </c>
      <c r="BT12" s="36">
        <v>68.25</v>
      </c>
      <c r="BU12" s="36">
        <v>62</v>
      </c>
      <c r="BV12" s="10" t="s">
        <v>400</v>
      </c>
      <c r="BW12" s="36">
        <v>6920</v>
      </c>
      <c r="BX12" s="36">
        <v>522</v>
      </c>
      <c r="BY12" s="36">
        <v>68.25</v>
      </c>
      <c r="BZ12" s="36">
        <v>62</v>
      </c>
      <c r="CA12" s="10" t="s">
        <v>401</v>
      </c>
      <c r="CB12" s="36">
        <v>546</v>
      </c>
      <c r="CC12" s="36">
        <v>86</v>
      </c>
      <c r="CD12" s="36">
        <v>60</v>
      </c>
      <c r="CE12" s="36">
        <v>16</v>
      </c>
      <c r="CF12" s="36">
        <f t="shared" si="10"/>
        <v>10356</v>
      </c>
      <c r="CG12" s="36">
        <f t="shared" si="11"/>
        <v>1011</v>
      </c>
      <c r="CH12" s="36">
        <f t="shared" si="12"/>
        <v>264.75</v>
      </c>
      <c r="CI12" s="36">
        <f t="shared" si="13"/>
        <v>202</v>
      </c>
      <c r="CJ12" s="5"/>
      <c r="CK12" s="122">
        <v>161</v>
      </c>
      <c r="CL12" s="10" t="s">
        <v>397</v>
      </c>
      <c r="CM12" s="124">
        <v>31</v>
      </c>
      <c r="CN12" s="132">
        <v>2365</v>
      </c>
      <c r="CO12" s="132">
        <v>0</v>
      </c>
      <c r="CP12" s="10" t="s">
        <v>397</v>
      </c>
      <c r="CQ12" s="116" t="s">
        <v>402</v>
      </c>
      <c r="CR12" s="5"/>
      <c r="CS12" s="6" t="s">
        <v>368</v>
      </c>
      <c r="CT12" s="6" t="s">
        <v>403</v>
      </c>
      <c r="CU12" s="6" t="s">
        <v>279</v>
      </c>
      <c r="CV12" s="6" t="s">
        <v>368</v>
      </c>
      <c r="CW12" s="6" t="s">
        <v>368</v>
      </c>
      <c r="CX12" s="6" t="s">
        <v>368</v>
      </c>
      <c r="CY12" s="6" t="s">
        <v>404</v>
      </c>
      <c r="CZ12" s="5"/>
      <c r="DA12" s="3">
        <f t="shared" si="14"/>
        <v>21.347814456155369</v>
      </c>
      <c r="DB12" s="3">
        <f t="shared" si="15"/>
        <v>9.8764111069498686E-2</v>
      </c>
      <c r="DC12" s="3">
        <f t="shared" si="16"/>
        <v>92.425005617676959</v>
      </c>
      <c r="DD12" s="3">
        <f t="shared" si="17"/>
        <v>423.60796640094162</v>
      </c>
      <c r="DE12" s="3">
        <f t="shared" si="18"/>
        <v>0.21818523953394545</v>
      </c>
      <c r="DF12" s="4">
        <f t="shared" si="19"/>
        <v>3.7305988204969491E-2</v>
      </c>
      <c r="DG12" s="3">
        <f t="shared" si="20"/>
        <v>5.2615288374786157E-2</v>
      </c>
      <c r="DH12" s="3">
        <f t="shared" si="21"/>
        <v>3.6110974742711598E-2</v>
      </c>
      <c r="DI12" s="3">
        <f t="shared" si="22"/>
        <v>153.70888157894737</v>
      </c>
      <c r="DJ12" s="3">
        <f t="shared" si="23"/>
        <v>7.2023968755015781</v>
      </c>
      <c r="DK12" s="3">
        <f t="shared" si="24"/>
        <v>0.33738333684199973</v>
      </c>
      <c r="DL12" s="3">
        <f t="shared" si="25"/>
        <v>58.814860347645222</v>
      </c>
      <c r="DM12" s="3">
        <f t="shared" si="26"/>
        <v>4.4898614306350648</v>
      </c>
      <c r="DN12" s="3">
        <f t="shared" si="27"/>
        <v>0.8626611738269756</v>
      </c>
      <c r="DO12" s="3">
        <f t="shared" si="28"/>
        <v>1.1081269059975389</v>
      </c>
      <c r="DP12" s="3">
        <f t="shared" si="29"/>
        <v>0.10818040768284201</v>
      </c>
      <c r="DQ12" s="3">
        <f t="shared" si="30"/>
        <v>4.3544407894736841</v>
      </c>
      <c r="DR12" s="3">
        <f t="shared" si="31"/>
        <v>0.76298394711992445</v>
      </c>
      <c r="DS12" s="16"/>
    </row>
    <row r="13" spans="1:123" s="1" customFormat="1" ht="42.75" customHeight="1">
      <c r="A13" s="1" t="s">
        <v>252</v>
      </c>
      <c r="B13" s="13" t="s">
        <v>14</v>
      </c>
      <c r="C13" s="8" t="s">
        <v>17</v>
      </c>
      <c r="D13" s="9" t="s">
        <v>201</v>
      </c>
      <c r="E13" s="9" t="s">
        <v>201</v>
      </c>
      <c r="F13" s="10" t="s">
        <v>262</v>
      </c>
      <c r="G13" s="112">
        <v>1</v>
      </c>
      <c r="H13" s="66" t="s">
        <v>349</v>
      </c>
      <c r="I13" s="5"/>
      <c r="J13" s="36">
        <v>7026</v>
      </c>
      <c r="K13" s="36">
        <v>6664.5</v>
      </c>
      <c r="L13" s="36"/>
      <c r="M13" s="36"/>
      <c r="N13" s="36">
        <f t="shared" si="0"/>
        <v>7026</v>
      </c>
      <c r="O13" s="36">
        <f t="shared" si="1"/>
        <v>6664.5</v>
      </c>
      <c r="P13" s="36">
        <v>390</v>
      </c>
      <c r="Q13" s="146" t="s">
        <v>352</v>
      </c>
      <c r="R13" s="10">
        <v>15</v>
      </c>
      <c r="S13" s="5">
        <v>11</v>
      </c>
      <c r="T13" s="36">
        <v>10.3</v>
      </c>
      <c r="U13" s="36">
        <v>16.100000000000001</v>
      </c>
      <c r="V13" s="36">
        <v>1</v>
      </c>
      <c r="W13" s="107">
        <f t="shared" si="2"/>
        <v>27.400000000000002</v>
      </c>
      <c r="X13" s="129">
        <v>1.07</v>
      </c>
      <c r="Y13" s="107">
        <f t="shared" si="3"/>
        <v>28.470000000000002</v>
      </c>
      <c r="Z13" s="5"/>
      <c r="AA13" s="106">
        <v>89774</v>
      </c>
      <c r="AB13" s="106">
        <v>11048</v>
      </c>
      <c r="AC13" s="106">
        <v>947</v>
      </c>
      <c r="AD13" s="106">
        <v>403</v>
      </c>
      <c r="AE13" s="106">
        <v>0</v>
      </c>
      <c r="AF13" s="108">
        <f t="shared" si="4"/>
        <v>102172</v>
      </c>
      <c r="AG13" s="109">
        <v>345</v>
      </c>
      <c r="AH13" s="106">
        <v>1928</v>
      </c>
      <c r="AI13" s="42"/>
      <c r="AJ13" s="106">
        <v>14576</v>
      </c>
      <c r="AK13" s="106">
        <v>0</v>
      </c>
      <c r="AL13" s="106">
        <f t="shared" si="5"/>
        <v>14576</v>
      </c>
      <c r="AM13" s="106">
        <v>5517</v>
      </c>
      <c r="AN13" s="106">
        <v>206</v>
      </c>
      <c r="AO13" s="106">
        <v>66482</v>
      </c>
      <c r="AP13" s="106">
        <v>20842</v>
      </c>
      <c r="AQ13" s="106">
        <v>488930</v>
      </c>
      <c r="AR13" s="106">
        <v>1287</v>
      </c>
      <c r="AS13" s="106">
        <v>795</v>
      </c>
      <c r="AT13" s="42"/>
      <c r="AU13" s="36">
        <v>1899943</v>
      </c>
      <c r="AV13" s="36">
        <v>80503.990000000005</v>
      </c>
      <c r="AW13" s="36">
        <v>32804.99</v>
      </c>
      <c r="AX13" s="36">
        <v>51162.76</v>
      </c>
      <c r="AY13" s="36">
        <v>0</v>
      </c>
      <c r="AZ13" s="36">
        <f t="shared" si="6"/>
        <v>164471.74000000002</v>
      </c>
      <c r="BA13" s="36">
        <v>56016.31</v>
      </c>
      <c r="BB13" s="36">
        <v>18535.919999999998</v>
      </c>
      <c r="BC13" s="36">
        <f t="shared" si="32"/>
        <v>74552.23</v>
      </c>
      <c r="BD13" s="36">
        <f t="shared" si="7"/>
        <v>239023.97000000003</v>
      </c>
      <c r="BE13" s="36">
        <v>0</v>
      </c>
      <c r="BF13" s="36">
        <f t="shared" si="8"/>
        <v>2138966.9700000002</v>
      </c>
      <c r="BG13" s="42"/>
      <c r="BH13" s="36">
        <v>41552724</v>
      </c>
      <c r="BI13" s="36">
        <v>1773385</v>
      </c>
      <c r="BJ13" s="36">
        <f t="shared" si="9"/>
        <v>43326109</v>
      </c>
      <c r="BK13" s="5"/>
      <c r="BL13" s="6" t="s">
        <v>353</v>
      </c>
      <c r="BM13" s="36">
        <v>4743</v>
      </c>
      <c r="BN13" s="36">
        <v>485</v>
      </c>
      <c r="BO13" s="36">
        <v>69</v>
      </c>
      <c r="BP13" s="36">
        <v>69</v>
      </c>
      <c r="BQ13" s="6"/>
      <c r="BR13" s="36"/>
      <c r="BS13" s="36"/>
      <c r="BT13" s="36"/>
      <c r="BU13" s="36"/>
      <c r="BV13" s="10"/>
      <c r="BW13" s="36"/>
      <c r="BX13" s="36"/>
      <c r="BY13" s="36"/>
      <c r="BZ13" s="36"/>
      <c r="CA13" s="10"/>
      <c r="CB13" s="36"/>
      <c r="CC13" s="36"/>
      <c r="CD13" s="36"/>
      <c r="CE13" s="36"/>
      <c r="CF13" s="36">
        <f t="shared" si="10"/>
        <v>4743</v>
      </c>
      <c r="CG13" s="36">
        <f t="shared" si="11"/>
        <v>485</v>
      </c>
      <c r="CH13" s="36">
        <f t="shared" si="12"/>
        <v>69</v>
      </c>
      <c r="CI13" s="36">
        <f t="shared" si="13"/>
        <v>69</v>
      </c>
      <c r="CJ13" s="5"/>
      <c r="CK13" s="122">
        <v>110</v>
      </c>
      <c r="CL13" s="10" t="s">
        <v>293</v>
      </c>
      <c r="CM13" s="36">
        <v>0</v>
      </c>
      <c r="CN13" s="132" t="s">
        <v>349</v>
      </c>
      <c r="CO13" s="132" t="s">
        <v>349</v>
      </c>
      <c r="CP13" s="10" t="s">
        <v>293</v>
      </c>
      <c r="CQ13" s="6" t="s">
        <v>440</v>
      </c>
      <c r="CR13" s="5"/>
      <c r="CS13" s="6" t="s">
        <v>354</v>
      </c>
      <c r="CT13" s="6" t="s">
        <v>355</v>
      </c>
      <c r="CU13" s="6" t="s">
        <v>356</v>
      </c>
      <c r="CV13" s="6" t="s">
        <v>357</v>
      </c>
      <c r="CW13" s="6" t="s">
        <v>357</v>
      </c>
      <c r="CX13" s="6" t="s">
        <v>357</v>
      </c>
      <c r="CY13" s="6" t="s">
        <v>358</v>
      </c>
      <c r="CZ13" s="5"/>
      <c r="DA13" s="3">
        <f t="shared" si="14"/>
        <v>15.330782504313902</v>
      </c>
      <c r="DB13" s="3">
        <f t="shared" si="15"/>
        <v>5.1766824217870808E-2</v>
      </c>
      <c r="DC13" s="3">
        <f t="shared" si="16"/>
        <v>35.865251706804713</v>
      </c>
      <c r="DD13" s="3">
        <f t="shared" si="17"/>
        <v>320.94935404006304</v>
      </c>
      <c r="DE13" s="3">
        <f t="shared" si="18"/>
        <v>0.11174738710434598</v>
      </c>
      <c r="DF13" s="4">
        <f t="shared" si="19"/>
        <v>2.3919378240796301E-2</v>
      </c>
      <c r="DG13" s="3">
        <f t="shared" si="20"/>
        <v>3.4854315679311305E-2</v>
      </c>
      <c r="DH13" s="3">
        <f t="shared" si="21"/>
        <v>4.9369006803726599E-2</v>
      </c>
      <c r="DI13" s="3">
        <f t="shared" si="22"/>
        <v>234.08851422550052</v>
      </c>
      <c r="DJ13" s="3">
        <f t="shared" si="23"/>
        <v>9.9755420511666291</v>
      </c>
      <c r="DK13" s="3">
        <f t="shared" si="24"/>
        <v>0.65068707669420189</v>
      </c>
      <c r="DL13" s="3">
        <f t="shared" si="25"/>
        <v>32.173625492614548</v>
      </c>
      <c r="DM13" s="3">
        <f t="shared" si="26"/>
        <v>2.1871108110135795</v>
      </c>
      <c r="DN13" s="3">
        <f t="shared" si="27"/>
        <v>0.82781904118838623</v>
      </c>
      <c r="DO13" s="3">
        <f t="shared" si="28"/>
        <v>0.71168129642133693</v>
      </c>
      <c r="DP13" s="3">
        <f t="shared" si="29"/>
        <v>7.2773651436716935E-2</v>
      </c>
      <c r="DQ13" s="3">
        <f t="shared" si="30"/>
        <v>2.4236037934668069</v>
      </c>
      <c r="DR13" s="3">
        <f t="shared" si="31"/>
        <v>1</v>
      </c>
      <c r="DS13" s="16"/>
    </row>
    <row r="14" spans="1:123" s="1" customFormat="1" ht="25.5">
      <c r="A14" s="1" t="s">
        <v>252</v>
      </c>
      <c r="B14" s="18" t="s">
        <v>30</v>
      </c>
      <c r="C14" s="8" t="s">
        <v>218</v>
      </c>
      <c r="D14" s="9" t="s">
        <v>7</v>
      </c>
      <c r="E14" s="9" t="s">
        <v>7</v>
      </c>
      <c r="F14" s="1" t="s">
        <v>262</v>
      </c>
      <c r="G14" s="112">
        <v>4</v>
      </c>
      <c r="H14" s="119">
        <v>0</v>
      </c>
      <c r="I14" s="5"/>
      <c r="J14" s="36">
        <v>2215</v>
      </c>
      <c r="K14" s="36">
        <v>1612.7</v>
      </c>
      <c r="L14" s="36">
        <v>651</v>
      </c>
      <c r="M14" s="36">
        <v>721.9</v>
      </c>
      <c r="N14" s="36">
        <f t="shared" si="0"/>
        <v>2866</v>
      </c>
      <c r="O14" s="36">
        <f t="shared" si="1"/>
        <v>2334.6</v>
      </c>
      <c r="P14" s="36">
        <v>140</v>
      </c>
      <c r="Q14" s="126" t="s">
        <v>307</v>
      </c>
      <c r="R14" s="10"/>
      <c r="S14" s="5"/>
      <c r="T14" s="36">
        <v>2</v>
      </c>
      <c r="U14" s="36">
        <v>7.5</v>
      </c>
      <c r="V14" s="36"/>
      <c r="W14" s="107">
        <f t="shared" si="2"/>
        <v>9.5</v>
      </c>
      <c r="X14" s="129">
        <v>1</v>
      </c>
      <c r="Y14" s="107">
        <f t="shared" si="3"/>
        <v>10.5</v>
      </c>
      <c r="Z14" s="5"/>
      <c r="AA14" s="106">
        <v>33189</v>
      </c>
      <c r="AB14" s="106">
        <v>2729</v>
      </c>
      <c r="AC14" s="106">
        <v>39</v>
      </c>
      <c r="AD14" s="106"/>
      <c r="AE14" s="106">
        <v>1879</v>
      </c>
      <c r="AF14" s="108">
        <f t="shared" si="4"/>
        <v>37836</v>
      </c>
      <c r="AG14" s="109">
        <v>304</v>
      </c>
      <c r="AH14" s="106">
        <v>913</v>
      </c>
      <c r="AI14" s="42"/>
      <c r="AJ14" s="106">
        <v>4198</v>
      </c>
      <c r="AK14" s="106"/>
      <c r="AL14" s="106">
        <f t="shared" si="5"/>
        <v>4198</v>
      </c>
      <c r="AM14" s="106">
        <v>1289</v>
      </c>
      <c r="AN14" s="106"/>
      <c r="AO14" s="106">
        <v>11427</v>
      </c>
      <c r="AP14" s="106">
        <v>3933</v>
      </c>
      <c r="AQ14" s="106">
        <v>157290</v>
      </c>
      <c r="AR14" s="106">
        <v>1091</v>
      </c>
      <c r="AS14" s="106">
        <v>341</v>
      </c>
      <c r="AT14" s="42"/>
      <c r="AU14" s="36">
        <v>450250</v>
      </c>
      <c r="AV14" s="36">
        <v>41150</v>
      </c>
      <c r="AW14" s="36"/>
      <c r="AX14" s="36">
        <v>22591</v>
      </c>
      <c r="AY14" s="36"/>
      <c r="AZ14" s="36">
        <f t="shared" si="6"/>
        <v>63741</v>
      </c>
      <c r="BA14" s="36">
        <v>22888</v>
      </c>
      <c r="BB14" s="36">
        <v>5880</v>
      </c>
      <c r="BC14" s="36">
        <f t="shared" si="32"/>
        <v>28768</v>
      </c>
      <c r="BD14" s="36">
        <f t="shared" si="7"/>
        <v>92509</v>
      </c>
      <c r="BE14" s="36">
        <v>29445</v>
      </c>
      <c r="BF14" s="36">
        <f t="shared" si="8"/>
        <v>572204</v>
      </c>
      <c r="BG14" s="42"/>
      <c r="BH14" s="36">
        <v>23604312</v>
      </c>
      <c r="BI14" s="36">
        <v>4152852</v>
      </c>
      <c r="BJ14" s="36">
        <f t="shared" si="9"/>
        <v>27757164</v>
      </c>
      <c r="BK14" s="5"/>
      <c r="BL14" s="2" t="s">
        <v>308</v>
      </c>
      <c r="BM14" s="35">
        <v>495</v>
      </c>
      <c r="BN14" s="35">
        <v>87</v>
      </c>
      <c r="BO14" s="35">
        <v>54</v>
      </c>
      <c r="BP14" s="35">
        <v>54</v>
      </c>
      <c r="BQ14" s="2" t="s">
        <v>309</v>
      </c>
      <c r="BR14" s="35">
        <v>305</v>
      </c>
      <c r="BS14" s="35">
        <v>69</v>
      </c>
      <c r="BT14" s="35">
        <v>54</v>
      </c>
      <c r="BU14" s="35">
        <v>54</v>
      </c>
      <c r="BV14" s="1" t="s">
        <v>310</v>
      </c>
      <c r="BW14" s="35">
        <v>198</v>
      </c>
      <c r="BX14" s="35">
        <v>52</v>
      </c>
      <c r="BY14" s="35">
        <v>54</v>
      </c>
      <c r="BZ14" s="35">
        <v>52</v>
      </c>
      <c r="CA14" s="1" t="s">
        <v>311</v>
      </c>
      <c r="CB14" s="35">
        <v>308</v>
      </c>
      <c r="CC14" s="35">
        <v>19</v>
      </c>
      <c r="CD14" s="35">
        <v>17.5</v>
      </c>
      <c r="CE14" s="35">
        <v>5.5</v>
      </c>
      <c r="CF14" s="36">
        <f t="shared" si="10"/>
        <v>1306</v>
      </c>
      <c r="CG14" s="36">
        <f t="shared" si="11"/>
        <v>227</v>
      </c>
      <c r="CH14" s="36">
        <f t="shared" si="12"/>
        <v>179.5</v>
      </c>
      <c r="CI14" s="36">
        <f t="shared" si="13"/>
        <v>165.5</v>
      </c>
      <c r="CJ14" s="5"/>
      <c r="CK14" s="141">
        <v>46</v>
      </c>
      <c r="CL14" s="1" t="s">
        <v>293</v>
      </c>
      <c r="CM14" s="35">
        <v>0</v>
      </c>
      <c r="CN14" s="142">
        <v>0</v>
      </c>
      <c r="CO14" s="132"/>
      <c r="CP14" s="10"/>
      <c r="CQ14" s="10"/>
      <c r="CR14" s="5"/>
      <c r="CS14" s="2" t="s">
        <v>312</v>
      </c>
      <c r="CT14" s="2" t="s">
        <v>313</v>
      </c>
      <c r="CU14" s="2"/>
      <c r="CV14" s="2" t="s">
        <v>312</v>
      </c>
      <c r="CW14" s="2"/>
      <c r="CX14" s="2" t="s">
        <v>312</v>
      </c>
      <c r="CY14" s="2" t="s">
        <v>314</v>
      </c>
      <c r="CZ14" s="5"/>
      <c r="DA14" s="3">
        <f t="shared" si="14"/>
        <v>16.20663068619892</v>
      </c>
      <c r="DB14" s="3">
        <f t="shared" si="15"/>
        <v>0.130215026128673</v>
      </c>
      <c r="DC14" s="3">
        <f t="shared" si="16"/>
        <v>39.625203460978327</v>
      </c>
      <c r="DD14" s="3">
        <f t="shared" si="17"/>
        <v>245.09723293069479</v>
      </c>
      <c r="DE14" s="3">
        <f t="shared" si="18"/>
        <v>0.16167136196181781</v>
      </c>
      <c r="DF14" s="4">
        <f t="shared" si="19"/>
        <v>3.9480674724398993E-2</v>
      </c>
      <c r="DG14" s="3">
        <f t="shared" si="20"/>
        <v>5.0275775772277022E-2</v>
      </c>
      <c r="DH14" s="3">
        <f t="shared" si="21"/>
        <v>2.061464204340184E-2</v>
      </c>
      <c r="DI14" s="3">
        <f t="shared" si="22"/>
        <v>222.34285714285713</v>
      </c>
      <c r="DJ14" s="3">
        <f t="shared" si="23"/>
        <v>4.8946286301721926</v>
      </c>
      <c r="DK14" s="3">
        <f t="shared" si="24"/>
        <v>0.30201395496352679</v>
      </c>
      <c r="DL14" s="3">
        <f t="shared" si="25"/>
        <v>50.074735276100462</v>
      </c>
      <c r="DM14" s="3">
        <f t="shared" si="26"/>
        <v>1.7981667095005569</v>
      </c>
      <c r="DN14" s="3">
        <f t="shared" si="27"/>
        <v>0.55212884434164311</v>
      </c>
      <c r="DO14" s="3">
        <f t="shared" si="28"/>
        <v>0.55941060567120704</v>
      </c>
      <c r="DP14" s="3">
        <f t="shared" si="29"/>
        <v>9.7232930694765698E-2</v>
      </c>
      <c r="DQ14" s="3">
        <f t="shared" si="30"/>
        <v>17.095238095238095</v>
      </c>
      <c r="DR14" s="3">
        <f t="shared" si="31"/>
        <v>0.92200557103064062</v>
      </c>
      <c r="DS14" s="16"/>
    </row>
    <row r="15" spans="1:123" s="1" customFormat="1" ht="12.75">
      <c r="A15" s="1" t="s">
        <v>252</v>
      </c>
      <c r="B15" s="13" t="s">
        <v>31</v>
      </c>
      <c r="C15" s="8" t="s">
        <v>219</v>
      </c>
      <c r="D15" s="9" t="s">
        <v>19</v>
      </c>
      <c r="E15" s="9" t="s">
        <v>19</v>
      </c>
      <c r="F15" s="1" t="s">
        <v>262</v>
      </c>
      <c r="G15" s="112">
        <v>3</v>
      </c>
      <c r="H15" s="119">
        <v>4</v>
      </c>
      <c r="I15" s="5"/>
      <c r="J15" s="36">
        <v>1481</v>
      </c>
      <c r="K15" s="36">
        <v>877.7</v>
      </c>
      <c r="L15" s="36">
        <v>632</v>
      </c>
      <c r="M15" s="36">
        <v>664.2</v>
      </c>
      <c r="N15" s="36">
        <f t="shared" si="0"/>
        <v>2113</v>
      </c>
      <c r="O15" s="36">
        <f t="shared" si="1"/>
        <v>1541.9</v>
      </c>
      <c r="P15" s="36">
        <v>102.25</v>
      </c>
      <c r="Q15" s="126" t="s">
        <v>263</v>
      </c>
      <c r="R15" s="10">
        <v>0</v>
      </c>
      <c r="S15" s="5"/>
      <c r="T15" s="36">
        <v>2</v>
      </c>
      <c r="U15" s="36">
        <v>4.59</v>
      </c>
      <c r="V15" s="36">
        <v>0</v>
      </c>
      <c r="W15" s="107">
        <f t="shared" si="2"/>
        <v>6.59</v>
      </c>
      <c r="X15" s="129">
        <v>0</v>
      </c>
      <c r="Y15" s="107">
        <f t="shared" si="3"/>
        <v>6.59</v>
      </c>
      <c r="Z15" s="5"/>
      <c r="AA15" s="106">
        <v>42853</v>
      </c>
      <c r="AB15" s="106">
        <v>5172</v>
      </c>
      <c r="AC15" s="106">
        <v>196</v>
      </c>
      <c r="AD15" s="106">
        <v>55</v>
      </c>
      <c r="AE15" s="106">
        <v>2162</v>
      </c>
      <c r="AF15" s="108">
        <f t="shared" si="4"/>
        <v>50438</v>
      </c>
      <c r="AG15" s="109">
        <v>239</v>
      </c>
      <c r="AH15" s="106">
        <v>60</v>
      </c>
      <c r="AI15" s="42"/>
      <c r="AJ15" s="106">
        <v>2167</v>
      </c>
      <c r="AK15" s="106">
        <v>3120</v>
      </c>
      <c r="AL15" s="106">
        <f t="shared" si="5"/>
        <v>5287</v>
      </c>
      <c r="AM15" s="106">
        <v>339</v>
      </c>
      <c r="AN15" s="106">
        <v>29</v>
      </c>
      <c r="AO15" s="106">
        <v>10496</v>
      </c>
      <c r="AP15" s="106" t="s">
        <v>349</v>
      </c>
      <c r="AQ15" s="106">
        <v>74073</v>
      </c>
      <c r="AR15" s="106">
        <v>915</v>
      </c>
      <c r="AS15" s="106">
        <v>510</v>
      </c>
      <c r="AT15" s="42"/>
      <c r="AU15" s="36">
        <v>372334</v>
      </c>
      <c r="AV15" s="36">
        <v>20019.849999999999</v>
      </c>
      <c r="AW15" s="36">
        <v>10392.81</v>
      </c>
      <c r="AX15" s="36">
        <v>22535.89</v>
      </c>
      <c r="AY15" s="36"/>
      <c r="AZ15" s="36">
        <f t="shared" si="6"/>
        <v>52948.549999999996</v>
      </c>
      <c r="BA15" s="36">
        <v>34624.6</v>
      </c>
      <c r="BB15" s="36">
        <v>6437.47</v>
      </c>
      <c r="BC15" s="36">
        <f t="shared" si="32"/>
        <v>41062.07</v>
      </c>
      <c r="BD15" s="36">
        <f t="shared" si="7"/>
        <v>94010.62</v>
      </c>
      <c r="BE15" s="36">
        <v>27611.68</v>
      </c>
      <c r="BF15" s="36">
        <f t="shared" si="8"/>
        <v>493956.3</v>
      </c>
      <c r="BG15" s="42"/>
      <c r="BH15" s="36">
        <v>20229327</v>
      </c>
      <c r="BI15" s="36">
        <v>9857590</v>
      </c>
      <c r="BJ15" s="36">
        <f t="shared" si="9"/>
        <v>30086917</v>
      </c>
      <c r="BK15" s="5"/>
      <c r="BL15" s="2" t="s">
        <v>405</v>
      </c>
      <c r="BM15" s="35">
        <v>420</v>
      </c>
      <c r="BN15" s="35">
        <v>48</v>
      </c>
      <c r="BO15" s="35">
        <v>60</v>
      </c>
      <c r="BP15" s="35">
        <v>35</v>
      </c>
      <c r="BQ15" s="2" t="s">
        <v>406</v>
      </c>
      <c r="BR15" s="35">
        <v>350</v>
      </c>
      <c r="BS15" s="35">
        <v>51</v>
      </c>
      <c r="BT15" s="35">
        <v>60</v>
      </c>
      <c r="BU15" s="35">
        <v>35</v>
      </c>
      <c r="BV15" s="1" t="s">
        <v>407</v>
      </c>
      <c r="BW15" s="35">
        <v>103</v>
      </c>
      <c r="BX15" s="35">
        <v>20</v>
      </c>
      <c r="BY15" s="35">
        <v>40</v>
      </c>
      <c r="BZ15" s="35">
        <v>35</v>
      </c>
      <c r="CA15" s="10"/>
      <c r="CB15" s="36"/>
      <c r="CC15" s="36"/>
      <c r="CD15" s="36"/>
      <c r="CE15" s="36"/>
      <c r="CF15" s="36">
        <f t="shared" si="10"/>
        <v>873</v>
      </c>
      <c r="CG15" s="36">
        <f t="shared" si="11"/>
        <v>119</v>
      </c>
      <c r="CH15" s="36">
        <f t="shared" si="12"/>
        <v>160</v>
      </c>
      <c r="CI15" s="36">
        <f t="shared" si="13"/>
        <v>105</v>
      </c>
      <c r="CJ15" s="5"/>
      <c r="CK15" s="141">
        <v>42</v>
      </c>
      <c r="CL15" s="1" t="s">
        <v>293</v>
      </c>
      <c r="CM15" s="35">
        <v>10</v>
      </c>
      <c r="CN15" s="142" t="s">
        <v>349</v>
      </c>
      <c r="CO15" s="133"/>
      <c r="CP15" s="10" t="s">
        <v>408</v>
      </c>
      <c r="CQ15" s="10"/>
      <c r="CR15" s="5"/>
      <c r="CS15" s="2" t="s">
        <v>368</v>
      </c>
      <c r="CT15" s="2" t="s">
        <v>382</v>
      </c>
      <c r="CU15" s="2" t="s">
        <v>280</v>
      </c>
      <c r="CV15" s="2" t="s">
        <v>383</v>
      </c>
      <c r="CW15" s="2" t="s">
        <v>368</v>
      </c>
      <c r="CX15" s="2" t="s">
        <v>368</v>
      </c>
      <c r="CY15" s="2" t="s">
        <v>382</v>
      </c>
      <c r="CZ15" s="5"/>
      <c r="DA15" s="3">
        <f t="shared" si="14"/>
        <v>32.711589597250146</v>
      </c>
      <c r="DB15" s="3">
        <f t="shared" si="15"/>
        <v>0.15500356702769311</v>
      </c>
      <c r="DC15" s="3">
        <f t="shared" si="16"/>
        <v>60.970633633828385</v>
      </c>
      <c r="DD15" s="3">
        <f t="shared" si="17"/>
        <v>320.35560023347813</v>
      </c>
      <c r="DE15" s="3">
        <f t="shared" si="18"/>
        <v>0.19032173493890045</v>
      </c>
      <c r="DF15" s="4">
        <f t="shared" si="19"/>
        <v>4.5623246428884497E-2</v>
      </c>
      <c r="DG15" s="3">
        <f t="shared" si="20"/>
        <v>8.3128952905348108E-2</v>
      </c>
      <c r="DH15" s="3">
        <f t="shared" si="21"/>
        <v>1.6417644253813046E-2</v>
      </c>
      <c r="DI15" s="3">
        <f t="shared" si="22"/>
        <v>233.97572078907439</v>
      </c>
      <c r="DJ15" s="3">
        <f t="shared" si="23"/>
        <v>6.8071859394253842</v>
      </c>
      <c r="DK15" s="3">
        <f t="shared" si="24"/>
        <v>0.20809706966969349</v>
      </c>
      <c r="DL15" s="3">
        <f t="shared" si="25"/>
        <v>47.061385289634146</v>
      </c>
      <c r="DM15" s="3">
        <f t="shared" si="26"/>
        <v>3.4288864388092613</v>
      </c>
      <c r="DN15" s="3">
        <f t="shared" si="27"/>
        <v>0.21985861599325507</v>
      </c>
      <c r="DO15" s="3">
        <f t="shared" si="28"/>
        <v>0.56618457746935591</v>
      </c>
      <c r="DP15" s="3">
        <f t="shared" si="29"/>
        <v>7.7177508269018744E-2</v>
      </c>
      <c r="DQ15" s="3">
        <f t="shared" si="30"/>
        <v>24.279210925644918</v>
      </c>
      <c r="DR15" s="3">
        <f t="shared" si="31"/>
        <v>0.65625</v>
      </c>
      <c r="DS15" s="16"/>
    </row>
    <row r="16" spans="1:123" s="1" customFormat="1" ht="12.75">
      <c r="A16" s="1" t="s">
        <v>252</v>
      </c>
      <c r="B16" s="13" t="s">
        <v>32</v>
      </c>
      <c r="C16" s="8" t="s">
        <v>120</v>
      </c>
      <c r="D16" s="9"/>
      <c r="E16" s="9"/>
      <c r="G16" s="121"/>
      <c r="H16" s="122"/>
      <c r="I16" s="5"/>
      <c r="J16" s="36">
        <v>1761</v>
      </c>
      <c r="K16" s="36">
        <v>1485.9</v>
      </c>
      <c r="L16" s="36">
        <v>532</v>
      </c>
      <c r="M16" s="36">
        <v>448.5</v>
      </c>
      <c r="N16" s="36">
        <f t="shared" si="0"/>
        <v>2293</v>
      </c>
      <c r="O16" s="36">
        <f t="shared" si="1"/>
        <v>1934.4</v>
      </c>
      <c r="P16" s="36"/>
      <c r="Q16" s="125"/>
      <c r="R16" s="10"/>
      <c r="S16" s="5"/>
      <c r="T16" s="36"/>
      <c r="U16" s="36"/>
      <c r="V16" s="36"/>
      <c r="W16" s="107">
        <f t="shared" si="2"/>
        <v>0</v>
      </c>
      <c r="X16" s="129"/>
      <c r="Y16" s="107">
        <f t="shared" si="3"/>
        <v>0</v>
      </c>
      <c r="Z16" s="5"/>
      <c r="AA16" s="106"/>
      <c r="AB16" s="106"/>
      <c r="AC16" s="106"/>
      <c r="AD16" s="106"/>
      <c r="AE16" s="106"/>
      <c r="AF16" s="108">
        <f t="shared" si="4"/>
        <v>0</v>
      </c>
      <c r="AG16" s="109"/>
      <c r="AH16" s="106"/>
      <c r="AI16" s="42"/>
      <c r="AJ16" s="106"/>
      <c r="AK16" s="106"/>
      <c r="AL16" s="106"/>
      <c r="AM16" s="106"/>
      <c r="AN16" s="106"/>
      <c r="AO16" s="106"/>
      <c r="AP16" s="106"/>
      <c r="AQ16" s="106"/>
      <c r="AR16" s="106"/>
      <c r="AS16" s="106"/>
      <c r="AT16" s="42"/>
      <c r="AU16" s="36"/>
      <c r="AV16" s="36"/>
      <c r="AW16" s="36"/>
      <c r="AX16" s="36"/>
      <c r="AY16" s="36"/>
      <c r="AZ16" s="36">
        <f t="shared" si="6"/>
        <v>0</v>
      </c>
      <c r="BA16" s="36"/>
      <c r="BB16" s="36"/>
      <c r="BC16" s="36">
        <f t="shared" si="32"/>
        <v>0</v>
      </c>
      <c r="BD16" s="36">
        <f t="shared" si="7"/>
        <v>0</v>
      </c>
      <c r="BE16" s="36"/>
      <c r="BF16" s="36">
        <f t="shared" si="8"/>
        <v>0</v>
      </c>
      <c r="BG16" s="42"/>
      <c r="BH16" s="36"/>
      <c r="BI16" s="36"/>
      <c r="BJ16" s="36">
        <f t="shared" si="9"/>
        <v>0</v>
      </c>
      <c r="BK16" s="5"/>
      <c r="BL16" s="110"/>
      <c r="BM16" s="36"/>
      <c r="BN16" s="36"/>
      <c r="BO16" s="36"/>
      <c r="BP16" s="36"/>
      <c r="BQ16" s="110"/>
      <c r="BR16" s="36"/>
      <c r="BS16" s="36"/>
      <c r="BT16" s="36"/>
      <c r="BU16" s="135"/>
      <c r="BV16" s="110"/>
      <c r="BW16" s="36"/>
      <c r="BX16" s="36"/>
      <c r="BY16" s="36"/>
      <c r="BZ16" s="36"/>
      <c r="CA16" s="10"/>
      <c r="CB16" s="36"/>
      <c r="CC16" s="36"/>
      <c r="CD16" s="36"/>
      <c r="CE16" s="36"/>
      <c r="CF16" s="36">
        <f t="shared" si="10"/>
        <v>0</v>
      </c>
      <c r="CG16" s="36">
        <f t="shared" si="11"/>
        <v>0</v>
      </c>
      <c r="CH16" s="36">
        <f t="shared" si="12"/>
        <v>0</v>
      </c>
      <c r="CI16" s="36">
        <f t="shared" si="13"/>
        <v>0</v>
      </c>
      <c r="CJ16" s="5"/>
      <c r="CK16" s="122"/>
      <c r="CL16" s="36"/>
      <c r="CM16" s="36"/>
      <c r="CN16" s="132"/>
      <c r="CO16" s="132"/>
      <c r="CP16" s="36"/>
      <c r="CQ16" s="10"/>
      <c r="CR16" s="5"/>
      <c r="CS16" s="10"/>
      <c r="CT16" s="10"/>
      <c r="CU16" s="10"/>
      <c r="CV16" s="10"/>
      <c r="CW16" s="10"/>
      <c r="CX16" s="10"/>
      <c r="CY16" s="10"/>
      <c r="CZ16" s="5"/>
      <c r="DA16" s="3">
        <f t="shared" si="14"/>
        <v>0</v>
      </c>
      <c r="DB16" s="3">
        <f t="shared" si="15"/>
        <v>0</v>
      </c>
      <c r="DC16" s="3">
        <f t="shared" si="16"/>
        <v>0</v>
      </c>
      <c r="DD16" s="3">
        <f t="shared" si="17"/>
        <v>0</v>
      </c>
      <c r="DE16" s="3" t="e">
        <f t="shared" si="18"/>
        <v>#DIV/0!</v>
      </c>
      <c r="DF16" s="4" t="e">
        <f t="shared" si="19"/>
        <v>#DIV/0!</v>
      </c>
      <c r="DG16" s="3" t="e">
        <f t="shared" si="20"/>
        <v>#DIV/0!</v>
      </c>
      <c r="DH16" s="3" t="e">
        <f t="shared" si="21"/>
        <v>#DIV/0!</v>
      </c>
      <c r="DI16" s="3" t="e">
        <f t="shared" si="22"/>
        <v>#DIV/0!</v>
      </c>
      <c r="DJ16" s="3">
        <f t="shared" si="23"/>
        <v>0</v>
      </c>
      <c r="DK16" s="3" t="e">
        <f t="shared" si="24"/>
        <v>#DIV/0!</v>
      </c>
      <c r="DL16" s="3" t="e">
        <f t="shared" si="25"/>
        <v>#DIV/0!</v>
      </c>
      <c r="DM16" s="3">
        <f t="shared" si="26"/>
        <v>0</v>
      </c>
      <c r="DN16" s="3">
        <f t="shared" si="27"/>
        <v>0</v>
      </c>
      <c r="DO16" s="3">
        <f t="shared" si="28"/>
        <v>0</v>
      </c>
      <c r="DP16" s="3">
        <f t="shared" si="29"/>
        <v>0</v>
      </c>
      <c r="DQ16" s="3" t="e">
        <f t="shared" si="30"/>
        <v>#DIV/0!</v>
      </c>
      <c r="DR16" s="3" t="e">
        <f t="shared" si="31"/>
        <v>#DIV/0!</v>
      </c>
      <c r="DS16" s="16"/>
    </row>
    <row r="17" spans="1:123" s="1" customFormat="1" ht="33.75" customHeight="1">
      <c r="A17" s="1" t="s">
        <v>252</v>
      </c>
      <c r="B17" s="13" t="s">
        <v>96</v>
      </c>
      <c r="C17" s="8" t="s">
        <v>229</v>
      </c>
      <c r="D17" s="9" t="s">
        <v>18</v>
      </c>
      <c r="E17" s="9" t="s">
        <v>18</v>
      </c>
      <c r="F17" t="s">
        <v>299</v>
      </c>
      <c r="G17" s="123">
        <v>4</v>
      </c>
      <c r="H17" s="119">
        <v>1</v>
      </c>
      <c r="I17" s="5"/>
      <c r="J17" s="36">
        <v>4600</v>
      </c>
      <c r="K17" s="36">
        <v>4696.8999999999996</v>
      </c>
      <c r="L17" s="36">
        <v>2326</v>
      </c>
      <c r="M17" s="36">
        <v>2501.5</v>
      </c>
      <c r="N17" s="36">
        <f t="shared" si="0"/>
        <v>6926</v>
      </c>
      <c r="O17" s="36">
        <f t="shared" si="1"/>
        <v>7198.4</v>
      </c>
      <c r="P17" s="36">
        <v>320</v>
      </c>
      <c r="Q17" s="126" t="s">
        <v>270</v>
      </c>
      <c r="R17" s="10">
        <v>20</v>
      </c>
      <c r="S17" s="5"/>
      <c r="T17" s="36">
        <v>9</v>
      </c>
      <c r="U17" s="36">
        <v>22</v>
      </c>
      <c r="V17" s="36"/>
      <c r="W17" s="107">
        <f t="shared" si="2"/>
        <v>31</v>
      </c>
      <c r="X17" s="129">
        <v>2</v>
      </c>
      <c r="Y17" s="107">
        <f t="shared" si="3"/>
        <v>33</v>
      </c>
      <c r="Z17" s="5"/>
      <c r="AA17" s="106">
        <v>124275</v>
      </c>
      <c r="AB17" s="106">
        <v>8776</v>
      </c>
      <c r="AC17" s="106">
        <v>472</v>
      </c>
      <c r="AD17" s="106"/>
      <c r="AE17" s="106"/>
      <c r="AF17" s="108">
        <f t="shared" si="4"/>
        <v>133523</v>
      </c>
      <c r="AG17" s="109">
        <v>648</v>
      </c>
      <c r="AH17" s="106">
        <v>38258</v>
      </c>
      <c r="AI17" s="42"/>
      <c r="AJ17" s="106">
        <v>10290</v>
      </c>
      <c r="AK17" s="106">
        <v>4710</v>
      </c>
      <c r="AL17" s="106">
        <f t="shared" ref="AL17:AL29" si="33">SUM(AJ17+AK17)</f>
        <v>15000</v>
      </c>
      <c r="AM17" s="106">
        <v>5195</v>
      </c>
      <c r="AN17" s="106">
        <v>263</v>
      </c>
      <c r="AO17" s="106">
        <v>38917</v>
      </c>
      <c r="AP17" s="106"/>
      <c r="AQ17" s="106"/>
      <c r="AR17" s="106">
        <v>2069</v>
      </c>
      <c r="AS17" s="106">
        <v>848</v>
      </c>
      <c r="AT17" s="42"/>
      <c r="AU17" s="36">
        <v>1695445</v>
      </c>
      <c r="AV17" s="36">
        <v>295986</v>
      </c>
      <c r="AW17" s="36">
        <v>33390</v>
      </c>
      <c r="AX17" s="36">
        <v>189950</v>
      </c>
      <c r="AY17" s="36"/>
      <c r="AZ17" s="36">
        <f t="shared" si="6"/>
        <v>519326</v>
      </c>
      <c r="BA17" s="36">
        <v>93833</v>
      </c>
      <c r="BB17" s="36">
        <v>143310</v>
      </c>
      <c r="BC17" s="36">
        <f t="shared" si="32"/>
        <v>237143</v>
      </c>
      <c r="BD17" s="36">
        <f t="shared" si="7"/>
        <v>756469</v>
      </c>
      <c r="BE17" s="36"/>
      <c r="BF17" s="36">
        <f t="shared" si="8"/>
        <v>2451914</v>
      </c>
      <c r="BG17" s="42"/>
      <c r="BH17" s="36">
        <v>50198606</v>
      </c>
      <c r="BI17" s="36">
        <v>25479110</v>
      </c>
      <c r="BJ17" s="36">
        <f t="shared" si="9"/>
        <v>75677716</v>
      </c>
      <c r="BK17" s="5"/>
      <c r="BL17" s="6" t="s">
        <v>300</v>
      </c>
      <c r="BM17" s="36">
        <v>3121</v>
      </c>
      <c r="BN17" s="36">
        <v>98</v>
      </c>
      <c r="BO17" s="36">
        <v>82</v>
      </c>
      <c r="BP17" s="36">
        <v>61</v>
      </c>
      <c r="BQ17" s="6" t="s">
        <v>301</v>
      </c>
      <c r="BR17" s="36">
        <v>2126</v>
      </c>
      <c r="BS17" s="36">
        <v>96</v>
      </c>
      <c r="BT17" s="36">
        <v>74.5</v>
      </c>
      <c r="BU17" s="36">
        <v>22.5</v>
      </c>
      <c r="BV17" s="10" t="s">
        <v>302</v>
      </c>
      <c r="BW17" s="36">
        <v>1364</v>
      </c>
      <c r="BX17" s="36">
        <v>78</v>
      </c>
      <c r="BY17" s="36">
        <v>78</v>
      </c>
      <c r="BZ17" s="36">
        <v>20.100000000000001</v>
      </c>
      <c r="CA17" s="10" t="s">
        <v>303</v>
      </c>
      <c r="CB17" s="36">
        <v>1256</v>
      </c>
      <c r="CC17" s="36">
        <v>70</v>
      </c>
      <c r="CD17" s="36">
        <v>72</v>
      </c>
      <c r="CE17" s="36">
        <v>20.100000000000001</v>
      </c>
      <c r="CF17" s="36">
        <f t="shared" si="10"/>
        <v>7867</v>
      </c>
      <c r="CG17" s="36">
        <f t="shared" si="11"/>
        <v>342</v>
      </c>
      <c r="CH17" s="36">
        <f t="shared" si="12"/>
        <v>306.5</v>
      </c>
      <c r="CI17" s="36">
        <f t="shared" si="13"/>
        <v>123.69999999999999</v>
      </c>
      <c r="CJ17" s="5"/>
      <c r="CK17" s="122">
        <v>123</v>
      </c>
      <c r="CL17" s="10" t="s">
        <v>270</v>
      </c>
      <c r="CM17" s="130">
        <v>32</v>
      </c>
      <c r="CN17" s="132"/>
      <c r="CO17" s="132"/>
      <c r="CP17" s="10"/>
      <c r="CQ17" s="10"/>
      <c r="CR17" s="87"/>
      <c r="CS17" s="6" t="s">
        <v>304</v>
      </c>
      <c r="CT17" s="6" t="s">
        <v>305</v>
      </c>
      <c r="CU17" s="6" t="s">
        <v>305</v>
      </c>
      <c r="CV17" s="6" t="s">
        <v>305</v>
      </c>
      <c r="CW17" s="6" t="s">
        <v>305</v>
      </c>
      <c r="CX17" s="6" t="s">
        <v>305</v>
      </c>
      <c r="CY17" s="6" t="s">
        <v>306</v>
      </c>
      <c r="CZ17" s="5"/>
      <c r="DA17" s="3">
        <f t="shared" si="14"/>
        <v>18.548983107357191</v>
      </c>
      <c r="DB17" s="3">
        <f t="shared" si="15"/>
        <v>9.0020004445432317E-2</v>
      </c>
      <c r="DC17" s="3">
        <f t="shared" si="16"/>
        <v>105.08849188708602</v>
      </c>
      <c r="DD17" s="3">
        <f t="shared" si="17"/>
        <v>340.6193042898422</v>
      </c>
      <c r="DE17" s="3">
        <f t="shared" si="18"/>
        <v>0.3085218323318028</v>
      </c>
      <c r="DF17" s="4">
        <f t="shared" si="19"/>
        <v>7.7470090712806403E-2</v>
      </c>
      <c r="DG17" s="3">
        <f t="shared" si="20"/>
        <v>9.6717503142443012E-2</v>
      </c>
      <c r="DH17" s="3">
        <f t="shared" si="21"/>
        <v>3.2399418608246577E-2</v>
      </c>
      <c r="DI17" s="3">
        <f t="shared" si="22"/>
        <v>218.13333333333333</v>
      </c>
      <c r="DJ17" s="3">
        <f t="shared" si="23"/>
        <v>5.4063402978439656</v>
      </c>
      <c r="DK17" s="3">
        <f t="shared" si="24"/>
        <v>0.29146289403323772</v>
      </c>
      <c r="DL17" s="3">
        <f t="shared" si="25"/>
        <v>63.003674486728166</v>
      </c>
      <c r="DM17" s="3">
        <f t="shared" si="26"/>
        <v>2.0837963991998221</v>
      </c>
      <c r="DN17" s="3">
        <f t="shared" si="27"/>
        <v>0.72168815292287181</v>
      </c>
      <c r="DO17" s="3">
        <f t="shared" si="28"/>
        <v>1.0928817515003335</v>
      </c>
      <c r="DP17" s="3">
        <f t="shared" si="29"/>
        <v>4.751055790175595E-2</v>
      </c>
      <c r="DQ17" s="3">
        <f t="shared" si="30"/>
        <v>9.2878787878787872</v>
      </c>
      <c r="DR17" s="3">
        <f t="shared" si="31"/>
        <v>0.40358890701468186</v>
      </c>
      <c r="DS17" s="16"/>
    </row>
    <row r="18" spans="1:123" s="1" customFormat="1" ht="25.5">
      <c r="A18" s="1" t="s">
        <v>252</v>
      </c>
      <c r="B18" s="68" t="s">
        <v>217</v>
      </c>
      <c r="C18" s="8" t="s">
        <v>215</v>
      </c>
      <c r="D18" s="9" t="s">
        <v>216</v>
      </c>
      <c r="E18" s="9" t="s">
        <v>216</v>
      </c>
      <c r="F18" s="1" t="s">
        <v>269</v>
      </c>
      <c r="G18" s="121">
        <v>1</v>
      </c>
      <c r="H18" s="119"/>
      <c r="I18" s="5"/>
      <c r="J18" s="36"/>
      <c r="K18" s="36">
        <v>140</v>
      </c>
      <c r="L18" s="36"/>
      <c r="M18" s="36"/>
      <c r="N18" s="124"/>
      <c r="O18" s="36">
        <f t="shared" ref="O18:O29" si="34">SUM(K18+M18)</f>
        <v>140</v>
      </c>
      <c r="P18" s="36">
        <v>10</v>
      </c>
      <c r="Q18" s="127"/>
      <c r="R18" s="10"/>
      <c r="S18" s="5"/>
      <c r="T18" s="36">
        <v>1</v>
      </c>
      <c r="U18" s="36">
        <v>1</v>
      </c>
      <c r="V18" s="36"/>
      <c r="W18" s="107">
        <f t="shared" si="2"/>
        <v>2</v>
      </c>
      <c r="X18" s="107">
        <v>0.35</v>
      </c>
      <c r="Y18" s="107">
        <f t="shared" si="3"/>
        <v>2.35</v>
      </c>
      <c r="Z18" s="5"/>
      <c r="AA18" s="106">
        <v>5046</v>
      </c>
      <c r="AB18" s="106">
        <v>79</v>
      </c>
      <c r="AC18" s="106"/>
      <c r="AD18" s="106"/>
      <c r="AE18" s="106">
        <v>1500</v>
      </c>
      <c r="AF18" s="108">
        <f t="shared" si="4"/>
        <v>6625</v>
      </c>
      <c r="AG18" s="109">
        <v>78</v>
      </c>
      <c r="AH18" s="106"/>
      <c r="AI18" s="5"/>
      <c r="AJ18" s="106">
        <v>346</v>
      </c>
      <c r="AK18" s="106">
        <v>1976</v>
      </c>
      <c r="AL18" s="106">
        <f t="shared" si="33"/>
        <v>2322</v>
      </c>
      <c r="AM18" s="106">
        <v>220</v>
      </c>
      <c r="AN18" s="106">
        <v>11</v>
      </c>
      <c r="AO18" s="106">
        <v>942</v>
      </c>
      <c r="AP18" s="106">
        <v>497</v>
      </c>
      <c r="AQ18" s="106">
        <v>56421</v>
      </c>
      <c r="AR18" s="106">
        <v>32</v>
      </c>
      <c r="AS18" s="106">
        <v>0</v>
      </c>
      <c r="AT18" s="42">
        <v>121728</v>
      </c>
      <c r="AU18" s="36">
        <v>121728</v>
      </c>
      <c r="AV18" s="36">
        <v>70000</v>
      </c>
      <c r="AW18" s="36">
        <v>500</v>
      </c>
      <c r="AX18" s="36">
        <v>55000</v>
      </c>
      <c r="AY18" s="36">
        <v>0</v>
      </c>
      <c r="AZ18" s="36">
        <f t="shared" si="6"/>
        <v>125500</v>
      </c>
      <c r="BA18" s="36">
        <v>1725</v>
      </c>
      <c r="BB18" s="36">
        <v>35000</v>
      </c>
      <c r="BC18" s="36">
        <f t="shared" si="32"/>
        <v>36725</v>
      </c>
      <c r="BD18" s="36">
        <f t="shared" si="7"/>
        <v>162225</v>
      </c>
      <c r="BE18" s="36"/>
      <c r="BF18" s="36">
        <f t="shared" si="8"/>
        <v>283953</v>
      </c>
      <c r="BG18" s="5"/>
      <c r="BH18" s="131">
        <v>0</v>
      </c>
      <c r="BI18" s="131">
        <v>0</v>
      </c>
      <c r="BJ18" s="131"/>
      <c r="BK18" s="5"/>
      <c r="BL18" s="170" t="s">
        <v>215</v>
      </c>
      <c r="BM18" s="36">
        <v>855</v>
      </c>
      <c r="BN18" s="36">
        <v>136</v>
      </c>
      <c r="BO18" s="36">
        <v>50</v>
      </c>
      <c r="BP18" s="36">
        <v>50</v>
      </c>
      <c r="BQ18" s="6"/>
      <c r="BR18" s="36"/>
      <c r="BS18" s="36"/>
      <c r="BT18" s="36"/>
      <c r="BU18" s="36"/>
      <c r="BV18" s="10"/>
      <c r="BW18" s="36"/>
      <c r="BX18" s="36"/>
      <c r="BY18" s="36"/>
      <c r="BZ18" s="36"/>
      <c r="CA18" s="10"/>
      <c r="CB18" s="36"/>
      <c r="CC18" s="36"/>
      <c r="CD18" s="36"/>
      <c r="CE18" s="36"/>
      <c r="CF18" s="36">
        <f t="shared" si="10"/>
        <v>855</v>
      </c>
      <c r="CG18" s="36">
        <f t="shared" si="11"/>
        <v>136</v>
      </c>
      <c r="CH18" s="36">
        <f t="shared" si="12"/>
        <v>50</v>
      </c>
      <c r="CI18" s="36">
        <f t="shared" si="13"/>
        <v>50</v>
      </c>
      <c r="CJ18" s="5"/>
      <c r="CK18" s="122">
        <v>7</v>
      </c>
      <c r="CL18" s="134" t="s">
        <v>270</v>
      </c>
      <c r="CM18" s="130">
        <v>0</v>
      </c>
      <c r="CN18" s="132"/>
      <c r="CO18" s="132">
        <v>80</v>
      </c>
      <c r="CP18" s="111" t="s">
        <v>270</v>
      </c>
      <c r="CQ18" s="110" t="s">
        <v>271</v>
      </c>
      <c r="CR18" s="88"/>
      <c r="CS18" s="6" t="s">
        <v>272</v>
      </c>
      <c r="CT18" s="6" t="s">
        <v>273</v>
      </c>
      <c r="CU18" s="6" t="s">
        <v>274</v>
      </c>
      <c r="CV18" s="6" t="s">
        <v>409</v>
      </c>
      <c r="CW18" s="6" t="s">
        <v>409</v>
      </c>
      <c r="CX18" s="6" t="s">
        <v>409</v>
      </c>
      <c r="CY18" s="10" t="s">
        <v>275</v>
      </c>
      <c r="CZ18" s="5"/>
      <c r="DA18" s="3">
        <f t="shared" si="14"/>
        <v>47.321428571428569</v>
      </c>
      <c r="DB18" s="3">
        <f t="shared" si="15"/>
        <v>0.55714285714285716</v>
      </c>
      <c r="DC18" s="3">
        <f t="shared" si="16"/>
        <v>1158.75</v>
      </c>
      <c r="DD18" s="3">
        <f t="shared" si="17"/>
        <v>2028.2357142857143</v>
      </c>
      <c r="DE18" s="3">
        <f t="shared" si="18"/>
        <v>0.57130933640426407</v>
      </c>
      <c r="DF18" s="4">
        <f t="shared" si="19"/>
        <v>0.19369402682838358</v>
      </c>
      <c r="DG18" s="3">
        <f t="shared" si="20"/>
        <v>0.12933478427767975</v>
      </c>
      <c r="DH18" s="3" t="e">
        <f t="shared" si="21"/>
        <v>#DIV/0!</v>
      </c>
      <c r="DI18" s="3">
        <f t="shared" si="22"/>
        <v>59.574468085106382</v>
      </c>
      <c r="DJ18" s="3">
        <f t="shared" si="23"/>
        <v>6.7285714285714286</v>
      </c>
      <c r="DK18" s="3">
        <f t="shared" si="24"/>
        <v>0.14218867924528303</v>
      </c>
      <c r="DL18" s="3">
        <f t="shared" si="25"/>
        <v>301.43630573248407</v>
      </c>
      <c r="DM18" s="3">
        <f t="shared" si="26"/>
        <v>16.585714285714285</v>
      </c>
      <c r="DN18" s="3">
        <f t="shared" si="27"/>
        <v>1.5714285714285714</v>
      </c>
      <c r="DO18" s="3">
        <f t="shared" si="28"/>
        <v>6.1071428571428568</v>
      </c>
      <c r="DP18" s="3">
        <f t="shared" si="29"/>
        <v>0.97142857142857142</v>
      </c>
      <c r="DQ18" s="3">
        <f t="shared" si="30"/>
        <v>21.276595744680851</v>
      </c>
      <c r="DR18" s="3">
        <f t="shared" si="31"/>
        <v>1</v>
      </c>
      <c r="DS18" s="16"/>
    </row>
    <row r="19" spans="1:123" s="1" customFormat="1" ht="25.5">
      <c r="A19" s="1" t="s">
        <v>252</v>
      </c>
      <c r="B19" s="13" t="s">
        <v>33</v>
      </c>
      <c r="C19" s="8" t="s">
        <v>202</v>
      </c>
      <c r="D19" s="9" t="s">
        <v>254</v>
      </c>
      <c r="E19" s="9" t="s">
        <v>254</v>
      </c>
      <c r="F19" s="2"/>
      <c r="G19" s="137">
        <v>1</v>
      </c>
      <c r="H19" s="119">
        <v>0</v>
      </c>
      <c r="I19" s="5"/>
      <c r="J19" s="36">
        <v>1968</v>
      </c>
      <c r="K19" s="36">
        <v>2095.9</v>
      </c>
      <c r="L19" s="36"/>
      <c r="M19" s="36"/>
      <c r="N19" s="36">
        <f>SUM(J19+L19)</f>
        <v>1968</v>
      </c>
      <c r="O19" s="36">
        <f t="shared" si="34"/>
        <v>2095.9</v>
      </c>
      <c r="P19" s="36">
        <v>49</v>
      </c>
      <c r="Q19" s="126" t="s">
        <v>270</v>
      </c>
      <c r="R19" s="10">
        <v>25</v>
      </c>
      <c r="S19" s="5"/>
      <c r="T19" s="36">
        <v>6.6</v>
      </c>
      <c r="U19" s="36">
        <v>10.1</v>
      </c>
      <c r="V19" s="36">
        <v>2</v>
      </c>
      <c r="W19" s="107">
        <f t="shared" si="2"/>
        <v>18.7</v>
      </c>
      <c r="X19" s="129">
        <v>0</v>
      </c>
      <c r="Y19" s="107">
        <f t="shared" si="3"/>
        <v>18.7</v>
      </c>
      <c r="Z19" s="5"/>
      <c r="AA19" s="106">
        <v>48364</v>
      </c>
      <c r="AB19" s="106">
        <v>851</v>
      </c>
      <c r="AC19" s="106"/>
      <c r="AD19" s="106"/>
      <c r="AE19" s="106"/>
      <c r="AF19" s="108">
        <f t="shared" si="4"/>
        <v>49215</v>
      </c>
      <c r="AG19" s="109">
        <v>137</v>
      </c>
      <c r="AH19" s="106">
        <v>66962</v>
      </c>
      <c r="AI19" s="42"/>
      <c r="AJ19" s="106">
        <v>2714</v>
      </c>
      <c r="AK19" s="106">
        <v>2490</v>
      </c>
      <c r="AL19" s="106">
        <f t="shared" si="33"/>
        <v>5204</v>
      </c>
      <c r="AM19" s="106">
        <v>950</v>
      </c>
      <c r="AN19" s="106">
        <v>33</v>
      </c>
      <c r="AO19" s="106">
        <v>7726</v>
      </c>
      <c r="AP19" s="106">
        <v>931</v>
      </c>
      <c r="AQ19" s="106">
        <v>68649</v>
      </c>
      <c r="AR19" s="106">
        <v>235</v>
      </c>
      <c r="AS19" s="106">
        <v>177</v>
      </c>
      <c r="AT19" s="42"/>
      <c r="AU19" s="36">
        <v>947086</v>
      </c>
      <c r="AV19" s="36">
        <v>459725</v>
      </c>
      <c r="AW19" s="36">
        <v>19446</v>
      </c>
      <c r="AX19" s="36">
        <v>16086</v>
      </c>
      <c r="AY19" s="36"/>
      <c r="AZ19" s="36">
        <f t="shared" si="6"/>
        <v>495257</v>
      </c>
      <c r="BA19" s="36">
        <v>78323</v>
      </c>
      <c r="BB19" s="36">
        <v>230341</v>
      </c>
      <c r="BC19" s="36">
        <f t="shared" si="32"/>
        <v>308664</v>
      </c>
      <c r="BD19" s="36">
        <f t="shared" si="7"/>
        <v>803921</v>
      </c>
      <c r="BE19" s="36"/>
      <c r="BF19" s="36">
        <f t="shared" si="8"/>
        <v>1751007</v>
      </c>
      <c r="BG19" s="42"/>
      <c r="BH19" s="36">
        <v>16200000</v>
      </c>
      <c r="BI19" s="36">
        <v>37700000</v>
      </c>
      <c r="BJ19" s="36">
        <f>SUM(BH19+BI19)</f>
        <v>53900000</v>
      </c>
      <c r="BK19" s="5"/>
      <c r="BL19" s="6" t="s">
        <v>411</v>
      </c>
      <c r="BM19" s="36">
        <v>1900</v>
      </c>
      <c r="BN19" s="36">
        <v>160</v>
      </c>
      <c r="BO19" s="36">
        <v>81.5</v>
      </c>
      <c r="BP19" s="36">
        <v>62</v>
      </c>
      <c r="BQ19" s="6"/>
      <c r="BR19" s="36"/>
      <c r="BS19" s="36"/>
      <c r="BT19" s="36"/>
      <c r="BU19" s="36"/>
      <c r="BV19" s="10"/>
      <c r="BW19" s="36"/>
      <c r="BX19" s="36"/>
      <c r="BY19" s="36"/>
      <c r="BZ19" s="36"/>
      <c r="CA19" s="10"/>
      <c r="CB19" s="36"/>
      <c r="CC19" s="36"/>
      <c r="CD19" s="36"/>
      <c r="CE19" s="36"/>
      <c r="CF19" s="36">
        <f t="shared" si="10"/>
        <v>1900</v>
      </c>
      <c r="CG19" s="36">
        <f t="shared" si="11"/>
        <v>160</v>
      </c>
      <c r="CH19" s="36">
        <f t="shared" si="12"/>
        <v>81.5</v>
      </c>
      <c r="CI19" s="36">
        <f t="shared" si="13"/>
        <v>62</v>
      </c>
      <c r="CJ19" s="5"/>
      <c r="CK19" s="122">
        <v>46</v>
      </c>
      <c r="CL19" s="10" t="s">
        <v>270</v>
      </c>
      <c r="CM19" s="130">
        <v>0</v>
      </c>
      <c r="CN19" s="132">
        <v>0</v>
      </c>
      <c r="CO19" s="132">
        <v>19</v>
      </c>
      <c r="CP19" s="10"/>
      <c r="CQ19" s="10"/>
      <c r="CR19" s="5"/>
      <c r="CS19" s="6" t="s">
        <v>272</v>
      </c>
      <c r="CT19" s="6" t="s">
        <v>412</v>
      </c>
      <c r="CU19" s="6" t="s">
        <v>413</v>
      </c>
      <c r="CV19" s="6" t="s">
        <v>272</v>
      </c>
      <c r="CW19" s="6" t="s">
        <v>272</v>
      </c>
      <c r="CX19" s="6" t="s">
        <v>272</v>
      </c>
      <c r="CY19" s="6" t="s">
        <v>414</v>
      </c>
      <c r="CZ19" s="5"/>
      <c r="DA19" s="3">
        <f t="shared" si="14"/>
        <v>23.481559234696309</v>
      </c>
      <c r="DB19" s="3">
        <f t="shared" si="15"/>
        <v>6.5365714013073145E-2</v>
      </c>
      <c r="DC19" s="3">
        <f t="shared" si="16"/>
        <v>383.56839543871365</v>
      </c>
      <c r="DD19" s="3">
        <f t="shared" si="17"/>
        <v>835.44396202108874</v>
      </c>
      <c r="DE19" s="3">
        <f t="shared" si="18"/>
        <v>0.45911923824405043</v>
      </c>
      <c r="DF19" s="4">
        <f t="shared" si="19"/>
        <v>9.1867137024580717E-3</v>
      </c>
      <c r="DG19" s="3">
        <f t="shared" si="20"/>
        <v>0.17627799317764006</v>
      </c>
      <c r="DH19" s="3">
        <f t="shared" si="21"/>
        <v>3.2486215213358073E-2</v>
      </c>
      <c r="DI19" s="3">
        <f t="shared" si="22"/>
        <v>112.08021390374333</v>
      </c>
      <c r="DJ19" s="3">
        <f t="shared" si="23"/>
        <v>3.6862445727372486</v>
      </c>
      <c r="DK19" s="3">
        <f t="shared" si="24"/>
        <v>0.15698465914863355</v>
      </c>
      <c r="DL19" s="3">
        <f t="shared" si="25"/>
        <v>226.63823453274657</v>
      </c>
      <c r="DM19" s="3">
        <f t="shared" si="26"/>
        <v>2.4829428884965883</v>
      </c>
      <c r="DN19" s="3">
        <f t="shared" si="27"/>
        <v>0.45326590009065315</v>
      </c>
      <c r="DO19" s="3">
        <f t="shared" si="28"/>
        <v>0.9065318001813063</v>
      </c>
      <c r="DP19" s="3">
        <f t="shared" si="29"/>
        <v>7.6339520015267906E-2</v>
      </c>
      <c r="DQ19" s="3">
        <f t="shared" si="30"/>
        <v>4.358288770053476</v>
      </c>
      <c r="DR19" s="3">
        <f t="shared" si="31"/>
        <v>0.76073619631901845</v>
      </c>
      <c r="DS19" s="16"/>
    </row>
    <row r="20" spans="1:123" s="1" customFormat="1" ht="24.75" customHeight="1">
      <c r="A20" s="1" t="s">
        <v>252</v>
      </c>
      <c r="B20" s="18" t="s">
        <v>34</v>
      </c>
      <c r="C20" s="9" t="s">
        <v>23</v>
      </c>
      <c r="D20" s="9" t="s">
        <v>257</v>
      </c>
      <c r="E20" s="9" t="s">
        <v>131</v>
      </c>
      <c r="F20" s="1" t="s">
        <v>262</v>
      </c>
      <c r="G20" s="112">
        <v>3</v>
      </c>
      <c r="H20" s="10">
        <v>3</v>
      </c>
      <c r="I20" s="5"/>
      <c r="J20" s="36">
        <v>2330</v>
      </c>
      <c r="K20" s="36">
        <v>1947.5</v>
      </c>
      <c r="L20" s="36">
        <v>465</v>
      </c>
      <c r="M20" s="36">
        <v>587.29999999999995</v>
      </c>
      <c r="N20" s="36">
        <f>SUM(J20+L20)</f>
        <v>2795</v>
      </c>
      <c r="O20" s="36">
        <f t="shared" si="34"/>
        <v>2534.8000000000002</v>
      </c>
      <c r="P20" s="36">
        <v>201</v>
      </c>
      <c r="Q20" s="126" t="s">
        <v>307</v>
      </c>
      <c r="R20" s="10"/>
      <c r="S20" s="5"/>
      <c r="T20" s="36">
        <v>3</v>
      </c>
      <c r="U20" s="36">
        <v>5.8</v>
      </c>
      <c r="V20" s="36">
        <v>0</v>
      </c>
      <c r="W20" s="107">
        <f t="shared" si="2"/>
        <v>8.8000000000000007</v>
      </c>
      <c r="X20" s="129">
        <v>0</v>
      </c>
      <c r="Y20" s="107">
        <f t="shared" si="3"/>
        <v>8.8000000000000007</v>
      </c>
      <c r="Z20" s="5"/>
      <c r="AA20" s="106">
        <v>75896</v>
      </c>
      <c r="AB20" s="106">
        <v>3980</v>
      </c>
      <c r="AC20" s="106">
        <v>302</v>
      </c>
      <c r="AD20" s="106">
        <v>90</v>
      </c>
      <c r="AE20" s="106">
        <v>9000</v>
      </c>
      <c r="AF20" s="108">
        <f t="shared" si="4"/>
        <v>89268</v>
      </c>
      <c r="AG20" s="109">
        <v>409</v>
      </c>
      <c r="AH20" s="106">
        <v>990</v>
      </c>
      <c r="AI20" s="42"/>
      <c r="AJ20" s="106">
        <v>1893</v>
      </c>
      <c r="AK20" s="106">
        <v>4659</v>
      </c>
      <c r="AL20" s="106">
        <f t="shared" si="33"/>
        <v>6552</v>
      </c>
      <c r="AM20" s="106">
        <v>968</v>
      </c>
      <c r="AN20" s="106">
        <v>67</v>
      </c>
      <c r="AO20" s="106">
        <v>14940</v>
      </c>
      <c r="AP20" s="106">
        <v>4161</v>
      </c>
      <c r="AQ20" s="106">
        <v>57003</v>
      </c>
      <c r="AR20" s="106">
        <v>486</v>
      </c>
      <c r="AS20" s="106">
        <v>410</v>
      </c>
      <c r="AT20" s="42"/>
      <c r="AU20" s="36">
        <v>546177</v>
      </c>
      <c r="AV20" s="36">
        <v>23731</v>
      </c>
      <c r="AW20" s="36">
        <v>5332</v>
      </c>
      <c r="AX20" s="36">
        <v>50632</v>
      </c>
      <c r="AY20" s="36"/>
      <c r="AZ20" s="36">
        <f t="shared" si="6"/>
        <v>79695</v>
      </c>
      <c r="BA20" s="36">
        <v>29379</v>
      </c>
      <c r="BB20" s="36">
        <v>1294</v>
      </c>
      <c r="BC20" s="36">
        <f t="shared" si="32"/>
        <v>30673</v>
      </c>
      <c r="BD20" s="36">
        <f t="shared" si="7"/>
        <v>110368</v>
      </c>
      <c r="BE20" s="36">
        <v>56885</v>
      </c>
      <c r="BF20" s="36">
        <f t="shared" si="8"/>
        <v>713430</v>
      </c>
      <c r="BG20" s="42"/>
      <c r="BH20" s="36">
        <v>24963431</v>
      </c>
      <c r="BI20" s="36">
        <v>9450130</v>
      </c>
      <c r="BJ20" s="36">
        <f>SUM(BH20+BI20)</f>
        <v>34413561</v>
      </c>
      <c r="BK20" s="5"/>
      <c r="BL20" s="6" t="s">
        <v>315</v>
      </c>
      <c r="BM20" s="36">
        <v>1250</v>
      </c>
      <c r="BN20" s="36">
        <v>124</v>
      </c>
      <c r="BO20" s="36">
        <v>59.5</v>
      </c>
      <c r="BP20" s="36">
        <v>49</v>
      </c>
      <c r="BQ20" s="6" t="s">
        <v>316</v>
      </c>
      <c r="BR20" s="36">
        <v>155</v>
      </c>
      <c r="BS20" s="36">
        <v>15</v>
      </c>
      <c r="BT20" s="36">
        <v>20</v>
      </c>
      <c r="BU20" s="36">
        <v>0</v>
      </c>
      <c r="BV20" s="10" t="s">
        <v>317</v>
      </c>
      <c r="BW20" s="36">
        <v>105</v>
      </c>
      <c r="BX20" s="36">
        <v>4</v>
      </c>
      <c r="BY20" s="36">
        <v>20</v>
      </c>
      <c r="BZ20" s="36"/>
      <c r="CA20" s="10"/>
      <c r="CB20" s="36"/>
      <c r="CC20" s="36"/>
      <c r="CD20" s="36"/>
      <c r="CE20" s="36"/>
      <c r="CF20" s="36">
        <f t="shared" si="10"/>
        <v>1510</v>
      </c>
      <c r="CG20" s="36">
        <f t="shared" si="11"/>
        <v>143</v>
      </c>
      <c r="CH20" s="36">
        <f t="shared" si="12"/>
        <v>99.5</v>
      </c>
      <c r="CI20" s="36">
        <f t="shared" si="13"/>
        <v>49</v>
      </c>
      <c r="CJ20" s="5"/>
      <c r="CK20" s="122">
        <v>26</v>
      </c>
      <c r="CL20" s="10" t="s">
        <v>293</v>
      </c>
      <c r="CM20" s="130"/>
      <c r="CN20" s="132"/>
      <c r="CO20" s="132"/>
      <c r="CP20" s="1" t="s">
        <v>293</v>
      </c>
      <c r="CQ20" s="10" t="s">
        <v>318</v>
      </c>
      <c r="CR20" s="5"/>
      <c r="CS20" s="6" t="s">
        <v>319</v>
      </c>
      <c r="CT20" s="6" t="s">
        <v>320</v>
      </c>
      <c r="CU20" s="6" t="s">
        <v>289</v>
      </c>
      <c r="CV20" s="6" t="s">
        <v>319</v>
      </c>
      <c r="CW20" s="6" t="s">
        <v>319</v>
      </c>
      <c r="CX20" s="6" t="s">
        <v>319</v>
      </c>
      <c r="CY20" s="6" t="s">
        <v>321</v>
      </c>
      <c r="CZ20" s="5"/>
      <c r="DA20" s="3">
        <f t="shared" si="14"/>
        <v>35.216979643364368</v>
      </c>
      <c r="DB20" s="3">
        <f t="shared" si="15"/>
        <v>0.16135395297459365</v>
      </c>
      <c r="DC20" s="3">
        <f t="shared" si="16"/>
        <v>43.541107779706479</v>
      </c>
      <c r="DD20" s="3">
        <f t="shared" si="17"/>
        <v>281.45415811898374</v>
      </c>
      <c r="DE20" s="3">
        <f t="shared" si="18"/>
        <v>0.15470053123642125</v>
      </c>
      <c r="DF20" s="4">
        <f t="shared" si="19"/>
        <v>7.096982184657219E-2</v>
      </c>
      <c r="DG20" s="3">
        <f t="shared" si="20"/>
        <v>4.2993706460339488E-2</v>
      </c>
      <c r="DH20" s="3">
        <f t="shared" si="21"/>
        <v>2.073107168421193E-2</v>
      </c>
      <c r="DI20" s="3">
        <f t="shared" si="22"/>
        <v>288.04545454545456</v>
      </c>
      <c r="DJ20" s="3">
        <f t="shared" si="23"/>
        <v>5.8939561306611958</v>
      </c>
      <c r="DK20" s="3">
        <f t="shared" si="24"/>
        <v>0.16736120446296546</v>
      </c>
      <c r="DL20" s="3">
        <f t="shared" si="25"/>
        <v>47.753012048192772</v>
      </c>
      <c r="DM20" s="3">
        <f t="shared" si="26"/>
        <v>2.5848193151333438</v>
      </c>
      <c r="DN20" s="3">
        <f t="shared" si="27"/>
        <v>0.38188417232128763</v>
      </c>
      <c r="DO20" s="3">
        <f t="shared" si="28"/>
        <v>0.59570774814581029</v>
      </c>
      <c r="DP20" s="3">
        <f t="shared" si="29"/>
        <v>5.6414707274735673E-2</v>
      </c>
      <c r="DQ20" s="3">
        <f t="shared" si="30"/>
        <v>11.306818181818182</v>
      </c>
      <c r="DR20" s="3">
        <f t="shared" si="31"/>
        <v>0.49246231155778897</v>
      </c>
      <c r="DS20" s="16"/>
    </row>
    <row r="21" spans="1:123" s="1" customFormat="1" ht="94.5" customHeight="1">
      <c r="A21" s="1" t="s">
        <v>252</v>
      </c>
      <c r="B21" s="18" t="s">
        <v>59</v>
      </c>
      <c r="C21" s="9" t="s">
        <v>118</v>
      </c>
      <c r="D21" s="9" t="s">
        <v>132</v>
      </c>
      <c r="E21" s="9" t="s">
        <v>258</v>
      </c>
      <c r="F21" s="1" t="s">
        <v>269</v>
      </c>
      <c r="G21" s="112">
        <v>3</v>
      </c>
      <c r="H21" s="119">
        <v>0</v>
      </c>
      <c r="I21" s="5"/>
      <c r="J21" s="36">
        <v>19464</v>
      </c>
      <c r="K21" s="36">
        <v>21228.6</v>
      </c>
      <c r="L21" s="36"/>
      <c r="M21" s="36"/>
      <c r="N21" s="36">
        <f>SUM(J21+L21)</f>
        <v>19464</v>
      </c>
      <c r="O21" s="36">
        <f t="shared" si="34"/>
        <v>21228.6</v>
      </c>
      <c r="P21">
        <v>923.38</v>
      </c>
      <c r="Q21" s="126" t="s">
        <v>270</v>
      </c>
      <c r="R21" s="10">
        <v>100</v>
      </c>
      <c r="S21" s="5"/>
      <c r="T21" s="36">
        <v>42.05</v>
      </c>
      <c r="U21" s="36">
        <v>89.54</v>
      </c>
      <c r="V21" s="36">
        <v>15.9</v>
      </c>
      <c r="W21" s="107">
        <f t="shared" si="2"/>
        <v>147.49</v>
      </c>
      <c r="X21" s="129">
        <v>16.399999999999999</v>
      </c>
      <c r="Y21" s="107">
        <f t="shared" si="3"/>
        <v>163.89000000000001</v>
      </c>
      <c r="Z21" s="5"/>
      <c r="AA21" s="106">
        <v>2417494</v>
      </c>
      <c r="AB21" s="106">
        <v>10449</v>
      </c>
      <c r="AC21" s="106">
        <v>104652</v>
      </c>
      <c r="AD21" s="106">
        <v>1326065</v>
      </c>
      <c r="AE21" s="106">
        <v>290564</v>
      </c>
      <c r="AF21" s="108">
        <f t="shared" si="4"/>
        <v>4149224</v>
      </c>
      <c r="AG21" s="147">
        <v>6552</v>
      </c>
      <c r="AH21" s="36">
        <v>854789</v>
      </c>
      <c r="AI21" s="42"/>
      <c r="AJ21" s="106">
        <v>66002</v>
      </c>
      <c r="AK21" s="106">
        <v>106243</v>
      </c>
      <c r="AL21" s="106">
        <f t="shared" si="33"/>
        <v>172245</v>
      </c>
      <c r="AM21" s="106">
        <v>23140</v>
      </c>
      <c r="AN21" s="106">
        <v>1786</v>
      </c>
      <c r="AO21" s="106">
        <v>615772</v>
      </c>
      <c r="AP21" s="106">
        <v>188766</v>
      </c>
      <c r="AQ21" s="106">
        <v>1947685</v>
      </c>
      <c r="AR21" s="106">
        <v>14031</v>
      </c>
      <c r="AS21" s="106">
        <v>14677</v>
      </c>
      <c r="AT21" s="42"/>
      <c r="AU21" s="36">
        <v>9697609.3599999994</v>
      </c>
      <c r="AV21" s="36">
        <v>2678621.06</v>
      </c>
      <c r="AW21" s="36">
        <v>119723.13</v>
      </c>
      <c r="AX21" s="36">
        <v>1168959.4800000004</v>
      </c>
      <c r="AY21" s="36">
        <v>56824.93</v>
      </c>
      <c r="AZ21" s="36">
        <f t="shared" si="6"/>
        <v>4024128.6000000006</v>
      </c>
      <c r="BA21" s="36">
        <v>269537.58</v>
      </c>
      <c r="BB21" s="148">
        <v>5085228.59</v>
      </c>
      <c r="BC21" s="36">
        <f t="shared" si="32"/>
        <v>5354766.17</v>
      </c>
      <c r="BD21" s="36">
        <f t="shared" si="7"/>
        <v>9378894.7699999996</v>
      </c>
      <c r="BE21" s="36">
        <v>325245.03999999998</v>
      </c>
      <c r="BF21" s="36">
        <f t="shared" si="8"/>
        <v>19401749.169999998</v>
      </c>
      <c r="BG21" s="42"/>
      <c r="BH21" s="36">
        <v>198387000</v>
      </c>
      <c r="BI21" s="36">
        <v>284373000</v>
      </c>
      <c r="BJ21" s="36">
        <f>SUM(BH21+BI21)</f>
        <v>482760000</v>
      </c>
      <c r="BK21" s="5"/>
      <c r="BL21" s="2" t="s">
        <v>422</v>
      </c>
      <c r="BM21" s="35">
        <v>16503</v>
      </c>
      <c r="BN21" s="35">
        <v>1157</v>
      </c>
      <c r="BO21" s="35">
        <v>99</v>
      </c>
      <c r="BP21" s="35">
        <v>86</v>
      </c>
      <c r="BQ21" s="2" t="s">
        <v>423</v>
      </c>
      <c r="BR21" s="35">
        <v>765</v>
      </c>
      <c r="BS21" s="35">
        <v>156</v>
      </c>
      <c r="BT21" s="36">
        <v>76</v>
      </c>
      <c r="BU21" s="36">
        <v>66</v>
      </c>
      <c r="BV21" s="66" t="s">
        <v>424</v>
      </c>
      <c r="BW21" s="35">
        <v>2137</v>
      </c>
      <c r="BX21" s="36">
        <v>250</v>
      </c>
      <c r="BY21" s="36">
        <v>69</v>
      </c>
      <c r="BZ21" s="36">
        <v>54.5</v>
      </c>
      <c r="CA21" s="10"/>
      <c r="CB21" s="36"/>
      <c r="CC21" s="36"/>
      <c r="CD21" s="36"/>
      <c r="CE21" s="36"/>
      <c r="CF21" s="36">
        <f t="shared" si="10"/>
        <v>19405</v>
      </c>
      <c r="CG21" s="36">
        <f t="shared" si="11"/>
        <v>1563</v>
      </c>
      <c r="CH21" s="36">
        <f t="shared" si="12"/>
        <v>244</v>
      </c>
      <c r="CI21" s="36">
        <f t="shared" si="13"/>
        <v>206.5</v>
      </c>
      <c r="CJ21" s="5"/>
      <c r="CK21" s="122">
        <v>391</v>
      </c>
      <c r="CL21" s="66" t="s">
        <v>270</v>
      </c>
      <c r="CM21" s="130">
        <v>102</v>
      </c>
      <c r="CN21" s="132">
        <v>29288</v>
      </c>
      <c r="CO21" s="132">
        <v>45</v>
      </c>
      <c r="CP21" s="66" t="s">
        <v>270</v>
      </c>
      <c r="CQ21" s="116" t="s">
        <v>431</v>
      </c>
      <c r="CR21" s="5"/>
      <c r="CS21" s="2" t="s">
        <v>425</v>
      </c>
      <c r="CT21" s="2" t="s">
        <v>426</v>
      </c>
      <c r="CU21" s="2" t="s">
        <v>427</v>
      </c>
      <c r="CV21" s="2" t="s">
        <v>295</v>
      </c>
      <c r="CW21" s="2" t="s">
        <v>428</v>
      </c>
      <c r="CX21" s="2" t="s">
        <v>428</v>
      </c>
      <c r="CY21" s="2" t="s">
        <v>297</v>
      </c>
      <c r="CZ21" s="5"/>
      <c r="DA21" s="3">
        <f t="shared" si="14"/>
        <v>195.45443411247092</v>
      </c>
      <c r="DB21" s="3">
        <f t="shared" si="15"/>
        <v>0.30864023063226026</v>
      </c>
      <c r="DC21" s="3">
        <f t="shared" si="16"/>
        <v>441.80467718078444</v>
      </c>
      <c r="DD21" s="3">
        <f t="shared" si="17"/>
        <v>913.94388560715254</v>
      </c>
      <c r="DE21" s="3">
        <f t="shared" si="18"/>
        <v>0.4834045986174349</v>
      </c>
      <c r="DF21" s="4">
        <f t="shared" si="19"/>
        <v>6.0250210934976262E-2</v>
      </c>
      <c r="DG21" s="3">
        <f t="shared" si="20"/>
        <v>0.27599399018516435</v>
      </c>
      <c r="DH21" s="3">
        <f t="shared" si="21"/>
        <v>4.0189222740077885E-2</v>
      </c>
      <c r="DI21" s="3">
        <f t="shared" si="22"/>
        <v>129.52956251144059</v>
      </c>
      <c r="DJ21" s="3">
        <f t="shared" si="23"/>
        <v>29.006717353004909</v>
      </c>
      <c r="DK21" s="3">
        <f t="shared" si="24"/>
        <v>0.14840654541668513</v>
      </c>
      <c r="DL21" s="3">
        <f t="shared" si="25"/>
        <v>31.508008110144662</v>
      </c>
      <c r="DM21" s="3">
        <f t="shared" si="26"/>
        <v>8.1138181509849918</v>
      </c>
      <c r="DN21" s="3">
        <f t="shared" si="27"/>
        <v>1.0900389097726653</v>
      </c>
      <c r="DO21" s="3">
        <f t="shared" si="28"/>
        <v>0.91409702005784654</v>
      </c>
      <c r="DP21" s="3">
        <f t="shared" si="29"/>
        <v>7.3627087985076736E-2</v>
      </c>
      <c r="DQ21" s="3">
        <f t="shared" si="30"/>
        <v>1.4888034657392153</v>
      </c>
      <c r="DR21" s="3">
        <f t="shared" si="31"/>
        <v>0.84631147540983609</v>
      </c>
      <c r="DS21" s="16"/>
    </row>
    <row r="22" spans="1:123" s="1" customFormat="1" ht="25.5">
      <c r="A22" s="1" t="s">
        <v>252</v>
      </c>
      <c r="B22" s="18" t="s">
        <v>95</v>
      </c>
      <c r="C22" s="8" t="s">
        <v>222</v>
      </c>
      <c r="D22" s="9" t="s">
        <v>20</v>
      </c>
      <c r="E22" s="9" t="s">
        <v>20</v>
      </c>
      <c r="F22" s="149" t="s">
        <v>269</v>
      </c>
      <c r="G22" s="145">
        <v>2</v>
      </c>
      <c r="H22" s="119">
        <v>0</v>
      </c>
      <c r="I22" s="5"/>
      <c r="J22" s="36">
        <v>8062</v>
      </c>
      <c r="K22" s="36">
        <v>7233.2</v>
      </c>
      <c r="L22" s="36">
        <v>1374</v>
      </c>
      <c r="M22" s="36">
        <v>1433.1</v>
      </c>
      <c r="N22" s="36">
        <f>SUM(J22+L22)</f>
        <v>9436</v>
      </c>
      <c r="O22" s="36">
        <f t="shared" si="34"/>
        <v>8666.2999999999993</v>
      </c>
      <c r="P22" s="36">
        <v>477</v>
      </c>
      <c r="Q22" s="150" t="s">
        <v>270</v>
      </c>
      <c r="R22" s="143" t="s">
        <v>270</v>
      </c>
      <c r="S22" s="5"/>
      <c r="T22" s="36">
        <v>8</v>
      </c>
      <c r="U22" s="36">
        <v>15</v>
      </c>
      <c r="V22" s="36">
        <v>0</v>
      </c>
      <c r="W22" s="107">
        <f t="shared" si="2"/>
        <v>23</v>
      </c>
      <c r="X22" s="107">
        <v>1.7</v>
      </c>
      <c r="Y22" s="107">
        <f t="shared" si="3"/>
        <v>24.7</v>
      </c>
      <c r="Z22" s="5"/>
      <c r="AA22" s="106">
        <v>214028</v>
      </c>
      <c r="AB22" s="106">
        <v>10947</v>
      </c>
      <c r="AC22" s="106">
        <v>2510</v>
      </c>
      <c r="AD22" s="106">
        <v>2260</v>
      </c>
      <c r="AE22" s="106">
        <v>48000</v>
      </c>
      <c r="AF22" s="108">
        <f t="shared" si="4"/>
        <v>277745</v>
      </c>
      <c r="AG22" s="109">
        <v>615</v>
      </c>
      <c r="AH22" s="106">
        <v>36200</v>
      </c>
      <c r="AI22" s="42"/>
      <c r="AJ22" s="106">
        <v>11089</v>
      </c>
      <c r="AK22" s="106">
        <v>5931</v>
      </c>
      <c r="AL22" s="106">
        <f t="shared" si="33"/>
        <v>17020</v>
      </c>
      <c r="AM22" s="106">
        <v>2589</v>
      </c>
      <c r="AN22" s="106">
        <v>128</v>
      </c>
      <c r="AO22" s="106">
        <v>148558</v>
      </c>
      <c r="AP22" s="106">
        <v>0</v>
      </c>
      <c r="AQ22" s="106">
        <v>287402</v>
      </c>
      <c r="AR22" s="106">
        <v>3623</v>
      </c>
      <c r="AS22" s="106">
        <v>1469</v>
      </c>
      <c r="AT22" s="42"/>
      <c r="AU22" s="36">
        <v>1438766</v>
      </c>
      <c r="AV22" s="36">
        <v>219626</v>
      </c>
      <c r="AW22" s="36"/>
      <c r="AX22" s="36">
        <v>167788</v>
      </c>
      <c r="AY22" s="36">
        <v>54422</v>
      </c>
      <c r="AZ22" s="36">
        <f t="shared" si="6"/>
        <v>441836</v>
      </c>
      <c r="BA22" s="36"/>
      <c r="BB22" s="36"/>
      <c r="BC22" s="36">
        <v>517753</v>
      </c>
      <c r="BD22" s="36">
        <f t="shared" si="7"/>
        <v>959589</v>
      </c>
      <c r="BE22" s="36">
        <v>139070</v>
      </c>
      <c r="BF22" s="36">
        <f t="shared" si="8"/>
        <v>2537425</v>
      </c>
      <c r="BG22" s="42"/>
      <c r="BH22" s="36">
        <v>75642052</v>
      </c>
      <c r="BI22" s="36">
        <v>69616214</v>
      </c>
      <c r="BJ22" s="36">
        <f>SUM(BH22+BI22)</f>
        <v>145258266</v>
      </c>
      <c r="BK22" s="5"/>
      <c r="BL22" s="151" t="s">
        <v>429</v>
      </c>
      <c r="BM22" s="36">
        <v>2903</v>
      </c>
      <c r="BN22" s="36">
        <v>185</v>
      </c>
      <c r="BO22" s="36">
        <v>110</v>
      </c>
      <c r="BP22" s="152">
        <v>81</v>
      </c>
      <c r="BQ22" s="2" t="s">
        <v>430</v>
      </c>
      <c r="BR22" s="35">
        <v>172</v>
      </c>
      <c r="BS22" s="35">
        <v>20</v>
      </c>
      <c r="BT22" s="36">
        <v>58</v>
      </c>
      <c r="BU22" s="35">
        <v>30</v>
      </c>
      <c r="BV22" s="110"/>
      <c r="BW22" s="36"/>
      <c r="BX22" s="36"/>
      <c r="BY22" s="36"/>
      <c r="BZ22" s="36"/>
      <c r="CA22" s="36"/>
      <c r="CB22" s="36"/>
      <c r="CC22" s="36"/>
      <c r="CD22" s="36"/>
      <c r="CE22" s="36"/>
      <c r="CF22" s="36">
        <f t="shared" si="10"/>
        <v>3075</v>
      </c>
      <c r="CG22" s="36">
        <f t="shared" si="11"/>
        <v>205</v>
      </c>
      <c r="CH22" s="36">
        <f t="shared" si="12"/>
        <v>168</v>
      </c>
      <c r="CI22" s="36">
        <f t="shared" si="13"/>
        <v>111</v>
      </c>
      <c r="CJ22" s="5"/>
      <c r="CK22" s="122">
        <v>43</v>
      </c>
      <c r="CL22" s="153" t="s">
        <v>293</v>
      </c>
      <c r="CM22" s="130">
        <v>5</v>
      </c>
      <c r="CN22" s="132">
        <v>322</v>
      </c>
      <c r="CO22" s="132">
        <v>11</v>
      </c>
      <c r="CP22" s="154" t="s">
        <v>307</v>
      </c>
      <c r="CQ22" s="110"/>
      <c r="CR22" s="87"/>
      <c r="CS22" s="2" t="s">
        <v>432</v>
      </c>
      <c r="CT22" s="118" t="s">
        <v>433</v>
      </c>
      <c r="CU22" s="2" t="s">
        <v>280</v>
      </c>
      <c r="CV22" s="2" t="s">
        <v>432</v>
      </c>
      <c r="CW22" s="2" t="s">
        <v>432</v>
      </c>
      <c r="CX22" s="2" t="s">
        <v>432</v>
      </c>
      <c r="CY22" s="2" t="s">
        <v>434</v>
      </c>
      <c r="CZ22" s="5"/>
      <c r="DA22" s="3">
        <f t="shared" si="14"/>
        <v>32.048855913134787</v>
      </c>
      <c r="DB22" s="3">
        <f t="shared" si="15"/>
        <v>7.0964540807495702E-2</v>
      </c>
      <c r="DC22" s="3">
        <f t="shared" si="16"/>
        <v>110.72649227467316</v>
      </c>
      <c r="DD22" s="3">
        <f t="shared" si="17"/>
        <v>292.79219505440619</v>
      </c>
      <c r="DE22" s="3">
        <f t="shared" si="18"/>
        <v>0.37817433027577169</v>
      </c>
      <c r="DF22" s="4">
        <f t="shared" si="19"/>
        <v>6.6125304196183135E-2</v>
      </c>
      <c r="DG22" s="3">
        <f t="shared" si="20"/>
        <v>0.20404662206764732</v>
      </c>
      <c r="DH22" s="3">
        <f t="shared" si="21"/>
        <v>1.7468369063417019E-2</v>
      </c>
      <c r="DI22" s="3">
        <f t="shared" si="22"/>
        <v>350.86234817813761</v>
      </c>
      <c r="DJ22" s="3">
        <f t="shared" si="23"/>
        <v>17.142032932162515</v>
      </c>
      <c r="DK22" s="3">
        <f t="shared" si="24"/>
        <v>0.53487191488595653</v>
      </c>
      <c r="DL22" s="3">
        <f t="shared" si="25"/>
        <v>17.080365917688713</v>
      </c>
      <c r="DM22" s="3">
        <f t="shared" si="26"/>
        <v>1.9639292431602877</v>
      </c>
      <c r="DN22" s="3">
        <f t="shared" si="27"/>
        <v>0.29874340837496971</v>
      </c>
      <c r="DO22" s="3">
        <f t="shared" si="28"/>
        <v>0.35482270403747856</v>
      </c>
      <c r="DP22" s="3">
        <f t="shared" si="29"/>
        <v>2.3654846935831902E-2</v>
      </c>
      <c r="DQ22" s="3">
        <f t="shared" si="30"/>
        <v>6.8016194331983808</v>
      </c>
      <c r="DR22" s="3">
        <f t="shared" si="31"/>
        <v>0.6607142857142857</v>
      </c>
      <c r="DS22" s="16"/>
    </row>
    <row r="23" spans="1:123" s="1" customFormat="1" ht="25.5">
      <c r="A23" s="1" t="s">
        <v>252</v>
      </c>
      <c r="B23" s="13" t="s">
        <v>35</v>
      </c>
      <c r="C23" s="8" t="s">
        <v>220</v>
      </c>
      <c r="D23" s="9" t="s">
        <v>3</v>
      </c>
      <c r="E23" s="9" t="s">
        <v>3</v>
      </c>
      <c r="F23" s="1" t="s">
        <v>269</v>
      </c>
      <c r="G23" s="137">
        <v>1</v>
      </c>
      <c r="H23" s="119">
        <v>0</v>
      </c>
      <c r="I23" s="5"/>
      <c r="J23" s="36"/>
      <c r="K23" s="36">
        <v>2005</v>
      </c>
      <c r="L23" s="36"/>
      <c r="M23" s="36"/>
      <c r="N23" s="124"/>
      <c r="O23" s="36">
        <f t="shared" si="34"/>
        <v>2005</v>
      </c>
      <c r="P23" s="36">
        <v>125</v>
      </c>
      <c r="Q23" s="126" t="s">
        <v>270</v>
      </c>
      <c r="R23" s="10">
        <v>60</v>
      </c>
      <c r="S23" s="5"/>
      <c r="T23" s="36">
        <v>7</v>
      </c>
      <c r="U23" s="36">
        <v>6</v>
      </c>
      <c r="V23" s="36">
        <v>1</v>
      </c>
      <c r="W23" s="107">
        <f t="shared" si="2"/>
        <v>14</v>
      </c>
      <c r="X23" s="129">
        <v>4</v>
      </c>
      <c r="Y23" s="107">
        <f t="shared" si="3"/>
        <v>18</v>
      </c>
      <c r="Z23" s="5"/>
      <c r="AA23" s="106">
        <v>228721</v>
      </c>
      <c r="AB23" s="106">
        <v>4287</v>
      </c>
      <c r="AC23" s="106">
        <v>958</v>
      </c>
      <c r="AD23" s="106">
        <v>0</v>
      </c>
      <c r="AE23" s="106">
        <v>84210</v>
      </c>
      <c r="AF23" s="108">
        <f t="shared" si="4"/>
        <v>318176</v>
      </c>
      <c r="AG23" s="109">
        <v>802</v>
      </c>
      <c r="AH23" s="106">
        <v>13702</v>
      </c>
      <c r="AI23" s="42"/>
      <c r="AJ23" s="106">
        <v>4427</v>
      </c>
      <c r="AK23" s="106">
        <v>113</v>
      </c>
      <c r="AL23" s="106">
        <f t="shared" si="33"/>
        <v>4540</v>
      </c>
      <c r="AM23" s="106">
        <v>2000</v>
      </c>
      <c r="AN23" s="106">
        <v>35</v>
      </c>
      <c r="AO23" s="106">
        <v>113765</v>
      </c>
      <c r="AP23" s="106"/>
      <c r="AQ23" s="106">
        <v>160933</v>
      </c>
      <c r="AR23" s="106">
        <v>1444</v>
      </c>
      <c r="AS23" s="106">
        <v>255</v>
      </c>
      <c r="AT23" s="42"/>
      <c r="AU23" s="36">
        <v>659400</v>
      </c>
      <c r="AV23" s="36">
        <v>180200</v>
      </c>
      <c r="AW23" s="36">
        <v>3500</v>
      </c>
      <c r="AX23" s="36">
        <v>55000</v>
      </c>
      <c r="AY23" s="36">
        <v>108609</v>
      </c>
      <c r="AZ23" s="36">
        <f t="shared" si="6"/>
        <v>347309</v>
      </c>
      <c r="BA23" s="36">
        <v>83842</v>
      </c>
      <c r="BB23" s="36">
        <v>64662</v>
      </c>
      <c r="BC23" s="36">
        <f t="shared" si="32"/>
        <v>148504</v>
      </c>
      <c r="BD23" s="36">
        <f t="shared" si="7"/>
        <v>495813</v>
      </c>
      <c r="BE23" s="36"/>
      <c r="BF23" s="36">
        <f t="shared" si="8"/>
        <v>1155213</v>
      </c>
      <c r="BG23" s="42"/>
      <c r="BH23" s="36"/>
      <c r="BI23" s="36"/>
      <c r="BJ23" s="131"/>
      <c r="BK23" s="5"/>
      <c r="BL23" s="2" t="s">
        <v>277</v>
      </c>
      <c r="BM23" s="36">
        <v>3344.5</v>
      </c>
      <c r="BN23" s="36">
        <v>338</v>
      </c>
      <c r="BO23" s="36">
        <v>83</v>
      </c>
      <c r="BP23" s="36">
        <v>60</v>
      </c>
      <c r="BQ23" s="6"/>
      <c r="BR23" s="36"/>
      <c r="BS23" s="36"/>
      <c r="BT23" s="36"/>
      <c r="BU23" s="36"/>
      <c r="BV23" s="10"/>
      <c r="BW23" s="36"/>
      <c r="BX23" s="36"/>
      <c r="BY23" s="36"/>
      <c r="BZ23" s="36"/>
      <c r="CA23" s="10"/>
      <c r="CB23" s="36"/>
      <c r="CC23" s="36"/>
      <c r="CD23" s="36"/>
      <c r="CE23" s="36"/>
      <c r="CF23" s="36">
        <f t="shared" si="10"/>
        <v>3344.5</v>
      </c>
      <c r="CG23" s="36">
        <f t="shared" si="11"/>
        <v>338</v>
      </c>
      <c r="CH23" s="36">
        <f t="shared" si="12"/>
        <v>83</v>
      </c>
      <c r="CI23" s="36">
        <f t="shared" si="13"/>
        <v>60</v>
      </c>
      <c r="CJ23" s="5"/>
      <c r="CK23" s="122">
        <v>26</v>
      </c>
      <c r="CL23" s="10" t="s">
        <v>270</v>
      </c>
      <c r="CM23" s="36"/>
      <c r="CN23" s="132"/>
      <c r="CO23" s="132">
        <v>16</v>
      </c>
      <c r="CP23" s="10" t="s">
        <v>263</v>
      </c>
      <c r="CQ23" s="10"/>
      <c r="CR23" s="5"/>
      <c r="CS23" s="6" t="s">
        <v>278</v>
      </c>
      <c r="CT23" s="6" t="s">
        <v>279</v>
      </c>
      <c r="CU23" s="6" t="s">
        <v>280</v>
      </c>
      <c r="CV23" s="6" t="s">
        <v>281</v>
      </c>
      <c r="CW23" s="6" t="s">
        <v>282</v>
      </c>
      <c r="CX23" s="6" t="s">
        <v>281</v>
      </c>
      <c r="CY23" s="6" t="s">
        <v>283</v>
      </c>
      <c r="CZ23" s="5"/>
      <c r="DA23" s="3">
        <f t="shared" si="14"/>
        <v>158.69127182044889</v>
      </c>
      <c r="DB23" s="3">
        <f t="shared" si="15"/>
        <v>0.4</v>
      </c>
      <c r="DC23" s="3">
        <f t="shared" si="16"/>
        <v>247.28827930174563</v>
      </c>
      <c r="DD23" s="3">
        <f t="shared" si="17"/>
        <v>576.16608478802993</v>
      </c>
      <c r="DE23" s="3">
        <f t="shared" si="18"/>
        <v>0.42919617421202844</v>
      </c>
      <c r="DF23" s="4">
        <f t="shared" si="19"/>
        <v>4.7610267543734361E-2</v>
      </c>
      <c r="DG23" s="3">
        <f t="shared" si="20"/>
        <v>0.12855118493299503</v>
      </c>
      <c r="DH23" s="3" t="e">
        <f t="shared" si="21"/>
        <v>#DIV/0!</v>
      </c>
      <c r="DI23" s="3">
        <f t="shared" si="22"/>
        <v>111.38888888888889</v>
      </c>
      <c r="DJ23" s="3">
        <f t="shared" si="23"/>
        <v>56.740648379052367</v>
      </c>
      <c r="DK23" s="3">
        <f t="shared" si="24"/>
        <v>0.35755368098159507</v>
      </c>
      <c r="DL23" s="3">
        <f t="shared" si="25"/>
        <v>10.154379642244979</v>
      </c>
      <c r="DM23" s="3">
        <f t="shared" si="26"/>
        <v>2.2643391521197009</v>
      </c>
      <c r="DN23" s="3">
        <f t="shared" si="27"/>
        <v>0.99750623441396513</v>
      </c>
      <c r="DO23" s="3">
        <f t="shared" si="28"/>
        <v>1.6680798004987532</v>
      </c>
      <c r="DP23" s="3">
        <f t="shared" si="29"/>
        <v>0.16857855361596011</v>
      </c>
      <c r="DQ23" s="3">
        <f t="shared" si="30"/>
        <v>4.6111111111111107</v>
      </c>
      <c r="DR23" s="3">
        <f t="shared" si="31"/>
        <v>0.72289156626506024</v>
      </c>
      <c r="DS23" s="16"/>
    </row>
    <row r="24" spans="1:123" s="1" customFormat="1" ht="28.5" customHeight="1">
      <c r="A24" s="1" t="s">
        <v>252</v>
      </c>
      <c r="B24" s="13" t="s">
        <v>22</v>
      </c>
      <c r="C24" s="8" t="s">
        <v>221</v>
      </c>
      <c r="D24" s="9" t="s">
        <v>261</v>
      </c>
      <c r="E24" s="9" t="s">
        <v>259</v>
      </c>
      <c r="F24" s="1" t="s">
        <v>269</v>
      </c>
      <c r="G24" s="112">
        <v>2</v>
      </c>
      <c r="H24" s="10">
        <v>0</v>
      </c>
      <c r="I24" s="5"/>
      <c r="J24" s="36">
        <v>40187</v>
      </c>
      <c r="K24" s="36">
        <v>40472.199999999997</v>
      </c>
      <c r="L24" s="36"/>
      <c r="M24" s="36"/>
      <c r="N24" s="36">
        <f t="shared" ref="N24:N29" si="35">SUM(J24+L24)</f>
        <v>40187</v>
      </c>
      <c r="O24" s="36">
        <f t="shared" si="34"/>
        <v>40472.199999999997</v>
      </c>
      <c r="P24" s="36">
        <v>5833</v>
      </c>
      <c r="Q24" s="10" t="s">
        <v>270</v>
      </c>
      <c r="R24" s="10">
        <v>120</v>
      </c>
      <c r="S24" s="5"/>
      <c r="T24" s="36">
        <v>83.53</v>
      </c>
      <c r="U24" s="36">
        <v>162.79</v>
      </c>
      <c r="V24" s="36">
        <v>31.9</v>
      </c>
      <c r="W24" s="107">
        <f t="shared" si="2"/>
        <v>278.21999999999997</v>
      </c>
      <c r="X24" s="129">
        <v>28.74</v>
      </c>
      <c r="Y24" s="107">
        <f t="shared" si="3"/>
        <v>306.95999999999998</v>
      </c>
      <c r="Z24" s="5"/>
      <c r="AA24" s="106">
        <v>10912255</v>
      </c>
      <c r="AB24" s="106">
        <v>31355</v>
      </c>
      <c r="AC24" s="106">
        <v>74626</v>
      </c>
      <c r="AD24" s="106">
        <v>515025</v>
      </c>
      <c r="AE24" s="106">
        <v>0</v>
      </c>
      <c r="AF24" s="108">
        <f t="shared" si="4"/>
        <v>11533261</v>
      </c>
      <c r="AG24" s="109">
        <v>80111</v>
      </c>
      <c r="AH24" s="106">
        <v>426520</v>
      </c>
      <c r="AI24" s="42"/>
      <c r="AJ24" s="106">
        <v>100288</v>
      </c>
      <c r="AK24" s="106">
        <v>96258</v>
      </c>
      <c r="AL24" s="106">
        <f t="shared" si="33"/>
        <v>196546</v>
      </c>
      <c r="AM24" s="106">
        <v>32440</v>
      </c>
      <c r="AN24" s="106">
        <v>1421</v>
      </c>
      <c r="AO24" s="106">
        <v>2513529</v>
      </c>
      <c r="AP24" s="106">
        <v>0</v>
      </c>
      <c r="AQ24" s="106">
        <v>2919499</v>
      </c>
      <c r="AR24" s="106">
        <v>16602</v>
      </c>
      <c r="AS24" s="106">
        <v>23968</v>
      </c>
      <c r="AT24" s="42"/>
      <c r="AU24" s="36">
        <v>19670303</v>
      </c>
      <c r="AV24" s="36">
        <v>2880321</v>
      </c>
      <c r="AW24" s="36">
        <v>0</v>
      </c>
      <c r="AX24" s="36">
        <v>3440776</v>
      </c>
      <c r="AY24" s="36">
        <v>0</v>
      </c>
      <c r="AZ24" s="36">
        <f t="shared" si="6"/>
        <v>6321097</v>
      </c>
      <c r="BA24" s="36">
        <v>443197</v>
      </c>
      <c r="BB24" s="36">
        <v>10293581</v>
      </c>
      <c r="BC24" s="36">
        <f t="shared" si="32"/>
        <v>10736778</v>
      </c>
      <c r="BD24" s="36">
        <f t="shared" si="7"/>
        <v>17057875</v>
      </c>
      <c r="BE24" s="36">
        <v>4259202</v>
      </c>
      <c r="BF24" s="36">
        <f t="shared" si="8"/>
        <v>40987380</v>
      </c>
      <c r="BG24" s="42"/>
      <c r="BH24" s="36">
        <v>498038000</v>
      </c>
      <c r="BI24" s="36">
        <v>231422000</v>
      </c>
      <c r="BJ24" s="36">
        <f t="shared" ref="BJ24:BJ29" si="36">SUM(BH24+BI24)</f>
        <v>729460000</v>
      </c>
      <c r="BK24" s="5"/>
      <c r="BL24" s="6" t="s">
        <v>415</v>
      </c>
      <c r="BM24" s="36">
        <v>38615</v>
      </c>
      <c r="BN24" s="36">
        <v>4353</v>
      </c>
      <c r="BO24" s="36">
        <v>949.5</v>
      </c>
      <c r="BP24" s="36">
        <v>849.5</v>
      </c>
      <c r="BQ24" s="6" t="s">
        <v>416</v>
      </c>
      <c r="BR24" s="36">
        <v>2756</v>
      </c>
      <c r="BS24" s="36">
        <v>450</v>
      </c>
      <c r="BT24" s="36">
        <v>100.5</v>
      </c>
      <c r="BU24" s="36">
        <v>74.5</v>
      </c>
      <c r="BV24" s="10"/>
      <c r="BW24" s="36"/>
      <c r="BX24" s="36"/>
      <c r="BY24" s="36"/>
      <c r="BZ24" s="36"/>
      <c r="CA24" s="10"/>
      <c r="CB24" s="36"/>
      <c r="CC24" s="36"/>
      <c r="CD24" s="36"/>
      <c r="CE24" s="36"/>
      <c r="CF24" s="36">
        <f t="shared" si="10"/>
        <v>41371</v>
      </c>
      <c r="CG24" s="36">
        <f t="shared" si="11"/>
        <v>4803</v>
      </c>
      <c r="CH24" s="36">
        <f t="shared" si="12"/>
        <v>1050</v>
      </c>
      <c r="CI24" s="36">
        <f t="shared" si="13"/>
        <v>924</v>
      </c>
      <c r="CJ24" s="5"/>
      <c r="CK24" s="122">
        <v>690</v>
      </c>
      <c r="CL24" s="10" t="s">
        <v>270</v>
      </c>
      <c r="CM24" s="36">
        <v>70</v>
      </c>
      <c r="CN24" s="132">
        <v>14146</v>
      </c>
      <c r="CO24" s="132">
        <v>158</v>
      </c>
      <c r="CP24" s="10" t="s">
        <v>270</v>
      </c>
      <c r="CQ24" s="10" t="s">
        <v>417</v>
      </c>
      <c r="CR24" s="5"/>
      <c r="CS24" s="6" t="s">
        <v>394</v>
      </c>
      <c r="CT24" s="6" t="s">
        <v>14</v>
      </c>
      <c r="CU24" s="6" t="s">
        <v>279</v>
      </c>
      <c r="CV24" s="6" t="s">
        <v>394</v>
      </c>
      <c r="CW24" s="6" t="s">
        <v>394</v>
      </c>
      <c r="CX24" s="6" t="s">
        <v>394</v>
      </c>
      <c r="CY24" s="6" t="s">
        <v>297</v>
      </c>
      <c r="CZ24" s="5"/>
      <c r="DA24" s="3">
        <f t="shared" si="14"/>
        <v>284.967483853114</v>
      </c>
      <c r="DB24" s="3">
        <f t="shared" si="15"/>
        <v>1.9794080875267468</v>
      </c>
      <c r="DC24" s="3">
        <f t="shared" si="16"/>
        <v>421.47140506322864</v>
      </c>
      <c r="DD24" s="3">
        <f t="shared" si="17"/>
        <v>1012.7292314230509</v>
      </c>
      <c r="DE24" s="3">
        <f t="shared" si="18"/>
        <v>0.41617383204293612</v>
      </c>
      <c r="DF24" s="4">
        <f t="shared" si="19"/>
        <v>8.3947205212921636E-2</v>
      </c>
      <c r="DG24" s="3">
        <f t="shared" si="20"/>
        <v>0.26195326463901814</v>
      </c>
      <c r="DH24" s="3">
        <f t="shared" si="21"/>
        <v>5.6188660104735007E-2</v>
      </c>
      <c r="DI24" s="3">
        <f t="shared" si="22"/>
        <v>131.84844930935625</v>
      </c>
      <c r="DJ24" s="3">
        <f t="shared" si="23"/>
        <v>62.105074594412962</v>
      </c>
      <c r="DK24" s="3">
        <f t="shared" si="24"/>
        <v>0.21793740729530009</v>
      </c>
      <c r="DL24" s="3">
        <f t="shared" si="25"/>
        <v>16.306706626420464</v>
      </c>
      <c r="DM24" s="3">
        <f t="shared" si="26"/>
        <v>4.8563211290713131</v>
      </c>
      <c r="DN24" s="3">
        <f t="shared" si="27"/>
        <v>0.80153784573114395</v>
      </c>
      <c r="DO24" s="3">
        <f t="shared" si="28"/>
        <v>1.0222078364902329</v>
      </c>
      <c r="DP24" s="3">
        <f t="shared" si="29"/>
        <v>0.11867405280661789</v>
      </c>
      <c r="DQ24" s="3">
        <f t="shared" si="30"/>
        <v>3.4206411258795937</v>
      </c>
      <c r="DR24" s="3">
        <f t="shared" si="31"/>
        <v>0.88</v>
      </c>
      <c r="DS24" s="16"/>
    </row>
    <row r="25" spans="1:123" s="1" customFormat="1" ht="29.25" customHeight="1">
      <c r="A25" s="1" t="s">
        <v>252</v>
      </c>
      <c r="B25" s="18" t="s">
        <v>251</v>
      </c>
      <c r="C25" s="8" t="s">
        <v>250</v>
      </c>
      <c r="D25" s="9" t="s">
        <v>133</v>
      </c>
      <c r="E25" s="9" t="s">
        <v>133</v>
      </c>
      <c r="F25" s="2" t="s">
        <v>269</v>
      </c>
      <c r="G25" s="112">
        <v>3</v>
      </c>
      <c r="H25" s="10">
        <v>1</v>
      </c>
      <c r="I25" s="5"/>
      <c r="J25" s="36">
        <v>6251</v>
      </c>
      <c r="K25" s="36">
        <v>6174.3</v>
      </c>
      <c r="L25" s="36">
        <v>453</v>
      </c>
      <c r="M25" s="36">
        <v>579</v>
      </c>
      <c r="N25" s="36">
        <f t="shared" si="35"/>
        <v>6704</v>
      </c>
      <c r="O25" s="36">
        <f t="shared" si="34"/>
        <v>6753.3</v>
      </c>
      <c r="P25" s="36">
        <v>416.3</v>
      </c>
      <c r="Q25" s="126" t="s">
        <v>270</v>
      </c>
      <c r="R25" s="10">
        <v>25</v>
      </c>
      <c r="S25" s="5"/>
      <c r="T25" s="36">
        <v>6.77</v>
      </c>
      <c r="U25" s="36">
        <v>16.89</v>
      </c>
      <c r="V25" s="36">
        <v>0</v>
      </c>
      <c r="W25" s="107">
        <f t="shared" si="2"/>
        <v>23.66</v>
      </c>
      <c r="X25" s="129">
        <v>0.85</v>
      </c>
      <c r="Y25" s="107">
        <f t="shared" si="3"/>
        <v>24.51</v>
      </c>
      <c r="Z25" s="5"/>
      <c r="AA25" s="106">
        <v>173047</v>
      </c>
      <c r="AB25" s="106">
        <v>8381</v>
      </c>
      <c r="AC25" s="106">
        <v>445</v>
      </c>
      <c r="AD25" s="106">
        <v>523</v>
      </c>
      <c r="AE25" s="113">
        <v>27291</v>
      </c>
      <c r="AF25" s="108">
        <f t="shared" si="4"/>
        <v>209687</v>
      </c>
      <c r="AG25" s="109">
        <v>663</v>
      </c>
      <c r="AH25" s="106">
        <v>76880</v>
      </c>
      <c r="AI25" s="42"/>
      <c r="AJ25" s="106"/>
      <c r="AK25" s="106"/>
      <c r="AL25" s="106">
        <v>18215</v>
      </c>
      <c r="AM25" s="106">
        <v>7250</v>
      </c>
      <c r="AN25" s="106">
        <v>290</v>
      </c>
      <c r="AO25" s="106">
        <v>108289</v>
      </c>
      <c r="AP25" s="106">
        <v>16233</v>
      </c>
      <c r="AQ25" s="106">
        <v>362362</v>
      </c>
      <c r="AR25" s="106">
        <v>2633</v>
      </c>
      <c r="AS25" s="106">
        <v>979</v>
      </c>
      <c r="AT25" s="42"/>
      <c r="AU25" s="36">
        <v>1506039</v>
      </c>
      <c r="AV25" s="36">
        <v>316156.53999999998</v>
      </c>
      <c r="AW25" s="36">
        <v>4457.05</v>
      </c>
      <c r="AX25" s="36">
        <v>186523.68</v>
      </c>
      <c r="AY25" s="36"/>
      <c r="AZ25" s="36">
        <f t="shared" si="6"/>
        <v>507137.26999999996</v>
      </c>
      <c r="BA25" s="36">
        <v>112367.75</v>
      </c>
      <c r="BB25" s="36">
        <v>298128.68</v>
      </c>
      <c r="BC25" s="36">
        <f t="shared" si="32"/>
        <v>410496.43</v>
      </c>
      <c r="BD25" s="36">
        <f t="shared" si="7"/>
        <v>917633.7</v>
      </c>
      <c r="BE25" s="36">
        <v>108443.37</v>
      </c>
      <c r="BF25" s="36">
        <f t="shared" si="8"/>
        <v>2532116.0700000003</v>
      </c>
      <c r="BG25" s="42"/>
      <c r="BH25" s="36">
        <v>45872799</v>
      </c>
      <c r="BI25" s="36">
        <v>33713424</v>
      </c>
      <c r="BJ25" s="36">
        <f t="shared" si="36"/>
        <v>79586223</v>
      </c>
      <c r="BK25" s="5"/>
      <c r="BL25" s="6" t="s">
        <v>338</v>
      </c>
      <c r="BM25" s="36">
        <v>3149</v>
      </c>
      <c r="BN25" s="36">
        <v>250</v>
      </c>
      <c r="BO25" s="36">
        <v>80</v>
      </c>
      <c r="BP25" s="36">
        <v>67</v>
      </c>
      <c r="BQ25" s="6" t="s">
        <v>339</v>
      </c>
      <c r="BR25" s="36">
        <v>315</v>
      </c>
      <c r="BS25" s="36">
        <v>30</v>
      </c>
      <c r="BT25" s="36">
        <v>66.5</v>
      </c>
      <c r="BU25" s="36">
        <v>60.5</v>
      </c>
      <c r="BV25" s="10" t="s">
        <v>340</v>
      </c>
      <c r="BW25" s="36">
        <v>71</v>
      </c>
      <c r="BX25" s="36">
        <v>14</v>
      </c>
      <c r="BY25" s="36">
        <v>22</v>
      </c>
      <c r="BZ25" s="36">
        <v>22</v>
      </c>
      <c r="CA25" s="10"/>
      <c r="CB25" s="36"/>
      <c r="CC25" s="36"/>
      <c r="CD25" s="36"/>
      <c r="CE25" s="36"/>
      <c r="CF25" s="36">
        <f t="shared" si="10"/>
        <v>3535</v>
      </c>
      <c r="CG25" s="36">
        <f t="shared" si="11"/>
        <v>294</v>
      </c>
      <c r="CH25" s="36">
        <f t="shared" si="12"/>
        <v>168.5</v>
      </c>
      <c r="CI25" s="36">
        <f t="shared" si="13"/>
        <v>149.5</v>
      </c>
      <c r="CJ25" s="5"/>
      <c r="CK25" s="122">
        <v>44</v>
      </c>
      <c r="CL25" s="10" t="s">
        <v>270</v>
      </c>
      <c r="CM25" s="36">
        <v>0</v>
      </c>
      <c r="CN25" s="132">
        <v>0</v>
      </c>
      <c r="CO25" s="132"/>
      <c r="CP25" s="10"/>
      <c r="CQ25" s="10"/>
      <c r="CR25" s="5"/>
      <c r="CS25" s="6" t="s">
        <v>312</v>
      </c>
      <c r="CT25" s="2" t="s">
        <v>341</v>
      </c>
      <c r="CU25" s="2"/>
      <c r="CV25" s="6" t="s">
        <v>312</v>
      </c>
      <c r="CW25" s="6" t="s">
        <v>312</v>
      </c>
      <c r="CX25" s="6" t="s">
        <v>312</v>
      </c>
      <c r="CY25" s="6" t="s">
        <v>342</v>
      </c>
      <c r="CZ25" s="86"/>
      <c r="DA25" s="3">
        <f t="shared" si="14"/>
        <v>31.049560955384774</v>
      </c>
      <c r="DB25" s="3">
        <f t="shared" si="15"/>
        <v>9.8174225933987821E-2</v>
      </c>
      <c r="DC25" s="3">
        <f t="shared" si="16"/>
        <v>135.87930345164585</v>
      </c>
      <c r="DD25" s="3">
        <f t="shared" si="17"/>
        <v>374.94500022211366</v>
      </c>
      <c r="DE25" s="3">
        <f t="shared" si="18"/>
        <v>0.36239796069064079</v>
      </c>
      <c r="DF25" s="4">
        <f t="shared" si="19"/>
        <v>7.3663163474176743E-2</v>
      </c>
      <c r="DG25" s="3">
        <f t="shared" si="20"/>
        <v>0.16211596097962441</v>
      </c>
      <c r="DH25" s="3">
        <f t="shared" si="21"/>
        <v>3.1816010039828126E-2</v>
      </c>
      <c r="DI25" s="3">
        <f t="shared" si="22"/>
        <v>275.53243574051407</v>
      </c>
      <c r="DJ25" s="3">
        <f t="shared" si="23"/>
        <v>16.034975493462454</v>
      </c>
      <c r="DK25" s="3">
        <f t="shared" si="24"/>
        <v>0.51643163381611645</v>
      </c>
      <c r="DL25" s="3">
        <f t="shared" si="25"/>
        <v>23.382948129542246</v>
      </c>
      <c r="DM25" s="3">
        <f t="shared" si="26"/>
        <v>2.6971998874624257</v>
      </c>
      <c r="DN25" s="3">
        <f t="shared" si="27"/>
        <v>1.0735492277849348</v>
      </c>
      <c r="DO25" s="3">
        <f t="shared" si="28"/>
        <v>0.52344779589237855</v>
      </c>
      <c r="DP25" s="3">
        <f t="shared" si="29"/>
        <v>4.3534272133623562E-2</v>
      </c>
      <c r="DQ25" s="3">
        <f t="shared" si="30"/>
        <v>6.8747450020399832</v>
      </c>
      <c r="DR25" s="3">
        <f t="shared" si="31"/>
        <v>0.88724035608308605</v>
      </c>
      <c r="DS25" s="16"/>
    </row>
    <row r="26" spans="1:123" s="1" customFormat="1" ht="25.5">
      <c r="A26" s="1" t="s">
        <v>252</v>
      </c>
      <c r="B26" s="18" t="s">
        <v>29</v>
      </c>
      <c r="C26" s="8" t="s">
        <v>119</v>
      </c>
      <c r="D26" s="9" t="s">
        <v>441</v>
      </c>
      <c r="E26" s="9" t="s">
        <v>291</v>
      </c>
      <c r="F26" s="1" t="s">
        <v>292</v>
      </c>
      <c r="G26" s="112">
        <v>1</v>
      </c>
      <c r="H26" s="10">
        <v>4</v>
      </c>
      <c r="I26" s="5"/>
      <c r="J26" s="36">
        <v>3354</v>
      </c>
      <c r="K26" s="36">
        <v>3053.9</v>
      </c>
      <c r="L26" s="36"/>
      <c r="M26" s="36"/>
      <c r="N26" s="36">
        <f t="shared" si="35"/>
        <v>3354</v>
      </c>
      <c r="O26" s="36">
        <f t="shared" si="34"/>
        <v>3053.9</v>
      </c>
      <c r="P26" s="36">
        <v>191</v>
      </c>
      <c r="Q26" s="126" t="s">
        <v>293</v>
      </c>
      <c r="R26" s="10">
        <v>25</v>
      </c>
      <c r="S26" s="5"/>
      <c r="T26" s="36">
        <v>7</v>
      </c>
      <c r="U26" s="36">
        <v>13.5</v>
      </c>
      <c r="V26" s="36">
        <v>1</v>
      </c>
      <c r="W26" s="107">
        <f t="shared" si="2"/>
        <v>21.5</v>
      </c>
      <c r="X26" s="129">
        <v>2.29</v>
      </c>
      <c r="Y26" s="107">
        <f t="shared" si="3"/>
        <v>23.79</v>
      </c>
      <c r="Z26" s="5"/>
      <c r="AA26" s="106">
        <v>328282</v>
      </c>
      <c r="AB26" s="106">
        <v>4072</v>
      </c>
      <c r="AC26" s="106">
        <v>172</v>
      </c>
      <c r="AD26" s="106">
        <v>432</v>
      </c>
      <c r="AE26" s="106"/>
      <c r="AF26" s="108">
        <f t="shared" si="4"/>
        <v>332958</v>
      </c>
      <c r="AG26" s="109">
        <v>709</v>
      </c>
      <c r="AH26" s="106">
        <v>41460</v>
      </c>
      <c r="AI26" s="42"/>
      <c r="AJ26" s="106">
        <v>3077</v>
      </c>
      <c r="AK26" s="106">
        <v>2539</v>
      </c>
      <c r="AL26" s="106">
        <f t="shared" si="33"/>
        <v>5616</v>
      </c>
      <c r="AM26" s="106">
        <v>2932</v>
      </c>
      <c r="AN26" s="106">
        <v>97</v>
      </c>
      <c r="AO26" s="106">
        <v>43066</v>
      </c>
      <c r="AP26" s="106"/>
      <c r="AQ26" s="106">
        <v>3029</v>
      </c>
      <c r="AR26" s="106">
        <v>2673</v>
      </c>
      <c r="AS26" s="106">
        <v>655</v>
      </c>
      <c r="AT26" s="42"/>
      <c r="AU26" s="36">
        <v>1340059</v>
      </c>
      <c r="AV26" s="36">
        <v>230079</v>
      </c>
      <c r="AW26" s="36">
        <v>26629</v>
      </c>
      <c r="AX26" s="36">
        <v>407010</v>
      </c>
      <c r="AY26" s="36"/>
      <c r="AZ26" s="36">
        <f t="shared" si="6"/>
        <v>663718</v>
      </c>
      <c r="BA26" s="36">
        <v>118680</v>
      </c>
      <c r="BB26" s="36">
        <v>748500</v>
      </c>
      <c r="BC26" s="36">
        <f t="shared" si="32"/>
        <v>867180</v>
      </c>
      <c r="BD26" s="36">
        <f t="shared" si="7"/>
        <v>1530898</v>
      </c>
      <c r="BE26" s="36"/>
      <c r="BF26" s="36">
        <f t="shared" si="8"/>
        <v>2870957</v>
      </c>
      <c r="BG26" s="42"/>
      <c r="BH26" s="36">
        <v>41842000</v>
      </c>
      <c r="BI26" s="36">
        <v>19338000</v>
      </c>
      <c r="BJ26" s="36">
        <f t="shared" si="36"/>
        <v>61180000</v>
      </c>
      <c r="BK26" s="5"/>
      <c r="BL26" s="6" t="s">
        <v>294</v>
      </c>
      <c r="BM26" s="36">
        <v>4248.7</v>
      </c>
      <c r="BN26" s="36">
        <v>465</v>
      </c>
      <c r="BO26" s="36">
        <v>92</v>
      </c>
      <c r="BP26" s="36">
        <v>56</v>
      </c>
      <c r="BQ26" s="6"/>
      <c r="BR26" s="36"/>
      <c r="BS26" s="36"/>
      <c r="BT26" s="36"/>
      <c r="BU26" s="36"/>
      <c r="BV26" s="10"/>
      <c r="BW26" s="36"/>
      <c r="BX26" s="36"/>
      <c r="BY26" s="36"/>
      <c r="BZ26" s="36"/>
      <c r="CA26" s="10"/>
      <c r="CB26" s="36"/>
      <c r="CC26" s="36"/>
      <c r="CD26" s="36"/>
      <c r="CE26" s="36"/>
      <c r="CF26" s="36">
        <f t="shared" si="10"/>
        <v>4248.7</v>
      </c>
      <c r="CG26" s="36">
        <f t="shared" si="11"/>
        <v>465</v>
      </c>
      <c r="CH26" s="36">
        <f t="shared" si="12"/>
        <v>92</v>
      </c>
      <c r="CI26" s="36">
        <f t="shared" si="13"/>
        <v>56</v>
      </c>
      <c r="CJ26" s="5"/>
      <c r="CK26" s="122">
        <v>92</v>
      </c>
      <c r="CL26" s="10" t="s">
        <v>293</v>
      </c>
      <c r="CM26" s="36">
        <v>0</v>
      </c>
      <c r="CN26" s="132">
        <v>0</v>
      </c>
      <c r="CO26" s="132">
        <v>101</v>
      </c>
      <c r="CP26" s="10">
        <v>0</v>
      </c>
      <c r="CQ26" s="10"/>
      <c r="CR26" s="5"/>
      <c r="CS26" s="6" t="s">
        <v>295</v>
      </c>
      <c r="CT26" s="6" t="s">
        <v>279</v>
      </c>
      <c r="CU26" s="6" t="s">
        <v>296</v>
      </c>
      <c r="CV26" s="6" t="s">
        <v>295</v>
      </c>
      <c r="CW26" s="6" t="s">
        <v>295</v>
      </c>
      <c r="CX26" s="6" t="s">
        <v>295</v>
      </c>
      <c r="CY26" s="6" t="s">
        <v>297</v>
      </c>
      <c r="CZ26" s="5"/>
      <c r="DA26" s="3">
        <f t="shared" si="14"/>
        <v>109.0271456170798</v>
      </c>
      <c r="DB26" s="3">
        <f t="shared" si="15"/>
        <v>0.23216215331215823</v>
      </c>
      <c r="DC26" s="3">
        <f t="shared" si="16"/>
        <v>501.29277317528403</v>
      </c>
      <c r="DD26" s="3">
        <f t="shared" si="17"/>
        <v>940.09528799240309</v>
      </c>
      <c r="DE26" s="3">
        <f t="shared" si="18"/>
        <v>0.53323612997338521</v>
      </c>
      <c r="DF26" s="4">
        <f t="shared" si="19"/>
        <v>0.14176805852543245</v>
      </c>
      <c r="DG26" s="3">
        <f t="shared" si="20"/>
        <v>0.3020525908259859</v>
      </c>
      <c r="DH26" s="3">
        <f t="shared" si="21"/>
        <v>4.6926397515527948E-2</v>
      </c>
      <c r="DI26" s="3">
        <f t="shared" si="22"/>
        <v>128.36906263135774</v>
      </c>
      <c r="DJ26" s="3">
        <f t="shared" si="23"/>
        <v>14.101967975375748</v>
      </c>
      <c r="DK26" s="3">
        <f t="shared" si="24"/>
        <v>0.12934364093969811</v>
      </c>
      <c r="DL26" s="3">
        <f t="shared" si="25"/>
        <v>66.664120187619005</v>
      </c>
      <c r="DM26" s="3">
        <f t="shared" si="26"/>
        <v>1.8389600183372081</v>
      </c>
      <c r="DN26" s="3">
        <f t="shared" si="27"/>
        <v>0.96008382723730312</v>
      </c>
      <c r="DO26" s="3">
        <f t="shared" si="28"/>
        <v>1.3912374341006581</v>
      </c>
      <c r="DP26" s="3">
        <f t="shared" si="29"/>
        <v>0.15226431775762139</v>
      </c>
      <c r="DQ26" s="3">
        <f t="shared" si="30"/>
        <v>3.8671710802858343</v>
      </c>
      <c r="DR26" s="3">
        <f t="shared" si="31"/>
        <v>0.60869565217391308</v>
      </c>
      <c r="DS26" s="16"/>
    </row>
    <row r="27" spans="1:123" s="1" customFormat="1" ht="38.25">
      <c r="A27" s="1" t="s">
        <v>252</v>
      </c>
      <c r="B27" s="13" t="s">
        <v>36</v>
      </c>
      <c r="C27" s="8" t="s">
        <v>230</v>
      </c>
      <c r="D27" s="9" t="s">
        <v>15</v>
      </c>
      <c r="E27" s="9" t="s">
        <v>337</v>
      </c>
      <c r="F27" s="1" t="s">
        <v>269</v>
      </c>
      <c r="G27" s="112">
        <v>1</v>
      </c>
      <c r="H27" s="119">
        <v>0</v>
      </c>
      <c r="I27" s="5"/>
      <c r="J27" s="36">
        <v>16002</v>
      </c>
      <c r="K27" s="36">
        <v>15775</v>
      </c>
      <c r="L27" s="36"/>
      <c r="M27" s="36"/>
      <c r="N27" s="36">
        <f t="shared" si="35"/>
        <v>16002</v>
      </c>
      <c r="O27" s="36">
        <f t="shared" si="34"/>
        <v>15775</v>
      </c>
      <c r="P27" s="36">
        <v>775.83</v>
      </c>
      <c r="Q27" s="126" t="s">
        <v>270</v>
      </c>
      <c r="R27" s="10">
        <v>50</v>
      </c>
      <c r="S27" s="5"/>
      <c r="T27" s="36">
        <v>33</v>
      </c>
      <c r="U27" s="36">
        <v>96.85</v>
      </c>
      <c r="V27" s="36">
        <v>13</v>
      </c>
      <c r="W27" s="107">
        <f t="shared" si="2"/>
        <v>142.85</v>
      </c>
      <c r="X27" s="129">
        <v>20.23</v>
      </c>
      <c r="Y27" s="107">
        <f t="shared" si="3"/>
        <v>163.07999999999998</v>
      </c>
      <c r="Z27" s="5"/>
      <c r="AA27" s="106">
        <v>722201</v>
      </c>
      <c r="AB27" s="106">
        <v>10113</v>
      </c>
      <c r="AC27" s="106">
        <v>69532</v>
      </c>
      <c r="AD27" s="106"/>
      <c r="AE27" s="106"/>
      <c r="AF27" s="108">
        <f t="shared" si="4"/>
        <v>801846</v>
      </c>
      <c r="AG27" s="109">
        <v>7060</v>
      </c>
      <c r="AH27" s="106">
        <v>40557</v>
      </c>
      <c r="AI27" s="42"/>
      <c r="AJ27" s="106">
        <v>42898</v>
      </c>
      <c r="AK27" s="143">
        <v>14518</v>
      </c>
      <c r="AL27" s="106">
        <f t="shared" si="33"/>
        <v>57416</v>
      </c>
      <c r="AM27" s="106">
        <v>5526</v>
      </c>
      <c r="AN27" s="106">
        <v>321</v>
      </c>
      <c r="AO27" s="106">
        <v>401349</v>
      </c>
      <c r="AP27" s="106">
        <v>187706</v>
      </c>
      <c r="AQ27" s="106">
        <v>1252506</v>
      </c>
      <c r="AR27" s="106">
        <v>11904</v>
      </c>
      <c r="AS27" s="106">
        <v>5263</v>
      </c>
      <c r="AT27" s="42"/>
      <c r="AU27" s="36">
        <v>8538398</v>
      </c>
      <c r="AV27" s="36">
        <v>2071206.8399999999</v>
      </c>
      <c r="AW27" s="36"/>
      <c r="AX27" s="36">
        <v>929273.88000000012</v>
      </c>
      <c r="AY27" s="36"/>
      <c r="AZ27" s="36">
        <f t="shared" si="6"/>
        <v>3000480.7199999997</v>
      </c>
      <c r="BA27" s="36">
        <v>214491.64</v>
      </c>
      <c r="BB27" s="36">
        <v>3392869.36</v>
      </c>
      <c r="BC27" s="36">
        <f t="shared" si="32"/>
        <v>3607361</v>
      </c>
      <c r="BD27" s="36">
        <f t="shared" si="7"/>
        <v>6607841.7199999997</v>
      </c>
      <c r="BE27" s="36">
        <v>712481.28000000003</v>
      </c>
      <c r="BF27" s="36">
        <f t="shared" si="8"/>
        <v>15858720.999999998</v>
      </c>
      <c r="BG27" s="42"/>
      <c r="BH27" s="36">
        <v>169952000</v>
      </c>
      <c r="BI27" s="36">
        <v>100213000</v>
      </c>
      <c r="BJ27" s="36">
        <f t="shared" si="36"/>
        <v>270165000</v>
      </c>
      <c r="BK27" s="5"/>
      <c r="BL27" s="6" t="s">
        <v>393</v>
      </c>
      <c r="BM27" s="36">
        <v>30687.18</v>
      </c>
      <c r="BN27" s="36">
        <v>1978</v>
      </c>
      <c r="BO27" s="36">
        <v>99.5</v>
      </c>
      <c r="BP27" s="36">
        <v>131</v>
      </c>
      <c r="BQ27" s="6"/>
      <c r="BR27" s="36"/>
      <c r="BS27" s="36"/>
      <c r="BT27" s="36"/>
      <c r="BU27" s="36"/>
      <c r="BV27" s="10"/>
      <c r="BW27" s="36"/>
      <c r="BX27" s="36"/>
      <c r="BY27" s="36"/>
      <c r="BZ27" s="36"/>
      <c r="CA27" s="10"/>
      <c r="CB27" s="36"/>
      <c r="CC27" s="36"/>
      <c r="CD27" s="36"/>
      <c r="CE27" s="36"/>
      <c r="CF27" s="36">
        <f t="shared" si="10"/>
        <v>30687.18</v>
      </c>
      <c r="CG27" s="36">
        <f t="shared" si="11"/>
        <v>1978</v>
      </c>
      <c r="CH27" s="36">
        <f t="shared" si="12"/>
        <v>99.5</v>
      </c>
      <c r="CI27" s="36">
        <f t="shared" si="13"/>
        <v>131</v>
      </c>
      <c r="CJ27" s="5"/>
      <c r="CK27" s="122">
        <v>163</v>
      </c>
      <c r="CL27" s="10" t="s">
        <v>270</v>
      </c>
      <c r="CM27" s="124">
        <v>45</v>
      </c>
      <c r="CN27" s="132">
        <v>9064</v>
      </c>
      <c r="CO27" s="132">
        <v>300</v>
      </c>
      <c r="CP27" s="10" t="s">
        <v>263</v>
      </c>
      <c r="CQ27" s="10"/>
      <c r="CR27" s="5"/>
      <c r="CS27" s="6" t="s">
        <v>394</v>
      </c>
      <c r="CT27" s="6" t="s">
        <v>395</v>
      </c>
      <c r="CU27" s="6"/>
      <c r="CV27" s="6" t="s">
        <v>394</v>
      </c>
      <c r="CW27" s="6" t="s">
        <v>394</v>
      </c>
      <c r="CX27" s="6" t="s">
        <v>394</v>
      </c>
      <c r="CY27" s="6" t="s">
        <v>396</v>
      </c>
      <c r="CZ27" s="5"/>
      <c r="DA27" s="3">
        <f t="shared" si="14"/>
        <v>50.830174326465929</v>
      </c>
      <c r="DB27" s="3">
        <f t="shared" si="15"/>
        <v>0.44754358161648178</v>
      </c>
      <c r="DC27" s="3">
        <f t="shared" si="16"/>
        <v>418.88061616481775</v>
      </c>
      <c r="DD27" s="3">
        <f t="shared" si="17"/>
        <v>1005.3071949286845</v>
      </c>
      <c r="DE27" s="3">
        <f t="shared" si="18"/>
        <v>0.41666927112217944</v>
      </c>
      <c r="DF27" s="4">
        <f t="shared" si="19"/>
        <v>5.8597025573499918E-2</v>
      </c>
      <c r="DG27" s="3">
        <f t="shared" si="20"/>
        <v>0.2274685959857671</v>
      </c>
      <c r="DH27" s="3">
        <f t="shared" si="21"/>
        <v>5.8700131401180751E-2</v>
      </c>
      <c r="DI27" s="3">
        <f t="shared" si="22"/>
        <v>96.731665440274725</v>
      </c>
      <c r="DJ27" s="3">
        <f t="shared" si="23"/>
        <v>25.442091917591124</v>
      </c>
      <c r="DK27" s="3">
        <f t="shared" si="24"/>
        <v>0.50053127408504872</v>
      </c>
      <c r="DL27" s="3">
        <f t="shared" si="25"/>
        <v>39.513543075976266</v>
      </c>
      <c r="DM27" s="3">
        <f t="shared" si="26"/>
        <v>3.6396830427892235</v>
      </c>
      <c r="DN27" s="3">
        <f t="shared" si="27"/>
        <v>0.35030110935023773</v>
      </c>
      <c r="DO27" s="3">
        <f t="shared" si="28"/>
        <v>1.9453045958795563</v>
      </c>
      <c r="DP27" s="3">
        <f t="shared" si="29"/>
        <v>0.12538827258320126</v>
      </c>
      <c r="DQ27" s="3">
        <f t="shared" si="30"/>
        <v>0.6101299975472162</v>
      </c>
      <c r="DR27" s="3">
        <f t="shared" si="31"/>
        <v>1.3165829145728642</v>
      </c>
      <c r="DS27" s="16"/>
    </row>
    <row r="28" spans="1:123" s="1" customFormat="1" ht="27" customHeight="1">
      <c r="A28" s="1" t="s">
        <v>252</v>
      </c>
      <c r="B28" s="13" t="s">
        <v>37</v>
      </c>
      <c r="C28" s="8" t="s">
        <v>5</v>
      </c>
      <c r="D28" s="9" t="s">
        <v>6</v>
      </c>
      <c r="E28" s="9" t="s">
        <v>6</v>
      </c>
      <c r="F28" s="2" t="s">
        <v>262</v>
      </c>
      <c r="G28" s="112">
        <v>2</v>
      </c>
      <c r="H28" s="119"/>
      <c r="I28" s="5"/>
      <c r="J28" s="36">
        <v>6403</v>
      </c>
      <c r="K28" s="36">
        <v>5955</v>
      </c>
      <c r="L28" s="36">
        <v>1627</v>
      </c>
      <c r="M28" s="36">
        <v>1695</v>
      </c>
      <c r="N28" s="36">
        <f t="shared" si="35"/>
        <v>8030</v>
      </c>
      <c r="O28" s="36">
        <f t="shared" si="34"/>
        <v>7650</v>
      </c>
      <c r="P28" s="36">
        <v>462</v>
      </c>
      <c r="Q28" s="126" t="s">
        <v>263</v>
      </c>
      <c r="R28" s="10"/>
      <c r="S28" s="5"/>
      <c r="T28" s="36">
        <v>8.6999999999999993</v>
      </c>
      <c r="U28" s="36">
        <v>20.8</v>
      </c>
      <c r="V28" s="36"/>
      <c r="W28" s="107">
        <f t="shared" si="2"/>
        <v>29.5</v>
      </c>
      <c r="X28" s="129">
        <v>0.45</v>
      </c>
      <c r="Y28" s="107">
        <f t="shared" si="3"/>
        <v>29.95</v>
      </c>
      <c r="Z28" s="5"/>
      <c r="AA28" s="106">
        <v>65576</v>
      </c>
      <c r="AB28" s="106">
        <v>9590</v>
      </c>
      <c r="AC28" s="106">
        <v>6671</v>
      </c>
      <c r="AD28" s="106">
        <v>12</v>
      </c>
      <c r="AE28" s="106">
        <v>13956</v>
      </c>
      <c r="AF28" s="108">
        <f t="shared" si="4"/>
        <v>95805</v>
      </c>
      <c r="AG28" s="109">
        <v>314</v>
      </c>
      <c r="AH28" s="106">
        <v>1515</v>
      </c>
      <c r="AI28" s="42"/>
      <c r="AJ28" s="106">
        <v>21081</v>
      </c>
      <c r="AK28" s="106">
        <v>5240</v>
      </c>
      <c r="AL28" s="106">
        <f t="shared" si="33"/>
        <v>26321</v>
      </c>
      <c r="AM28" s="106">
        <v>4213</v>
      </c>
      <c r="AN28" s="106">
        <v>224</v>
      </c>
      <c r="AO28" s="106">
        <v>97734</v>
      </c>
      <c r="AP28" s="106">
        <v>32512</v>
      </c>
      <c r="AQ28" s="106">
        <v>420684</v>
      </c>
      <c r="AR28" s="106">
        <v>1075</v>
      </c>
      <c r="AS28" s="106">
        <v>611</v>
      </c>
      <c r="AT28" s="42"/>
      <c r="AU28" s="36">
        <v>2224409</v>
      </c>
      <c r="AV28" s="36">
        <v>99928.79</v>
      </c>
      <c r="AW28" s="36">
        <v>45314.59</v>
      </c>
      <c r="AX28" s="36">
        <v>30057.61</v>
      </c>
      <c r="AY28" s="36">
        <v>16962.03</v>
      </c>
      <c r="AZ28" s="36">
        <f t="shared" si="6"/>
        <v>192263.02</v>
      </c>
      <c r="BA28" s="36">
        <v>67836.37</v>
      </c>
      <c r="BB28" s="36">
        <v>11395.81</v>
      </c>
      <c r="BC28" s="36">
        <f t="shared" si="32"/>
        <v>79232.179999999993</v>
      </c>
      <c r="BD28" s="36">
        <f t="shared" si="7"/>
        <v>271495.19999999995</v>
      </c>
      <c r="BE28" s="36">
        <v>12848.44</v>
      </c>
      <c r="BF28" s="36">
        <f t="shared" si="8"/>
        <v>2508752.64</v>
      </c>
      <c r="BG28" s="42"/>
      <c r="BH28" s="36">
        <v>47250063</v>
      </c>
      <c r="BI28" s="36">
        <v>40376804</v>
      </c>
      <c r="BJ28" s="36">
        <f t="shared" si="36"/>
        <v>87626867</v>
      </c>
      <c r="BK28" s="5"/>
      <c r="BL28" s="6" t="s">
        <v>265</v>
      </c>
      <c r="BM28" s="36">
        <v>1603</v>
      </c>
      <c r="BN28" s="36">
        <v>160</v>
      </c>
      <c r="BO28" s="36">
        <v>56</v>
      </c>
      <c r="BP28" s="36">
        <v>51</v>
      </c>
      <c r="BQ28" s="6" t="s">
        <v>266</v>
      </c>
      <c r="BR28" s="36">
        <v>675</v>
      </c>
      <c r="BS28" s="36">
        <v>106</v>
      </c>
      <c r="BT28" s="36">
        <v>59</v>
      </c>
      <c r="BU28" s="36">
        <v>59</v>
      </c>
      <c r="BV28" s="10"/>
      <c r="BW28" s="36"/>
      <c r="BX28" s="36"/>
      <c r="BY28" s="36"/>
      <c r="BZ28" s="36"/>
      <c r="CA28" s="10"/>
      <c r="CB28" s="36"/>
      <c r="CC28" s="36"/>
      <c r="CD28" s="36"/>
      <c r="CE28" s="36"/>
      <c r="CF28" s="36">
        <f t="shared" si="10"/>
        <v>2278</v>
      </c>
      <c r="CG28" s="36">
        <f t="shared" si="11"/>
        <v>266</v>
      </c>
      <c r="CH28" s="36">
        <f t="shared" si="12"/>
        <v>115</v>
      </c>
      <c r="CI28" s="36">
        <f t="shared" si="13"/>
        <v>110</v>
      </c>
      <c r="CJ28" s="5"/>
      <c r="CK28" s="122">
        <v>43</v>
      </c>
      <c r="CL28" s="10" t="s">
        <v>263</v>
      </c>
      <c r="CM28" s="36"/>
      <c r="CN28" s="132"/>
      <c r="CO28" s="132"/>
      <c r="CP28" s="10"/>
      <c r="CQ28" s="10"/>
      <c r="CR28" s="5"/>
      <c r="CS28" s="6" t="s">
        <v>344</v>
      </c>
      <c r="CT28" s="6" t="s">
        <v>345</v>
      </c>
      <c r="CU28" s="6" t="s">
        <v>346</v>
      </c>
      <c r="CV28" s="6" t="s">
        <v>347</v>
      </c>
      <c r="CW28" s="6" t="s">
        <v>347</v>
      </c>
      <c r="CX28" s="6" t="s">
        <v>347</v>
      </c>
      <c r="CY28" s="6" t="s">
        <v>348</v>
      </c>
      <c r="CZ28" s="5"/>
      <c r="DA28" s="3">
        <f t="shared" si="14"/>
        <v>12.523529411764706</v>
      </c>
      <c r="DB28" s="3">
        <f t="shared" si="15"/>
        <v>4.1045751633986931E-2</v>
      </c>
      <c r="DC28" s="3">
        <f t="shared" si="16"/>
        <v>35.489568627450971</v>
      </c>
      <c r="DD28" s="3">
        <f t="shared" si="17"/>
        <v>327.94152156862748</v>
      </c>
      <c r="DE28" s="3">
        <f t="shared" si="18"/>
        <v>0.10821919852568643</v>
      </c>
      <c r="DF28" s="4">
        <f t="shared" si="19"/>
        <v>1.1981097506687625E-2</v>
      </c>
      <c r="DG28" s="3">
        <f t="shared" si="20"/>
        <v>3.158230059700106E-2</v>
      </c>
      <c r="DH28" s="3">
        <f t="shared" si="21"/>
        <v>2.8629947935945265E-2</v>
      </c>
      <c r="DI28" s="3">
        <f t="shared" si="22"/>
        <v>255.42570951585978</v>
      </c>
      <c r="DJ28" s="3">
        <f t="shared" si="23"/>
        <v>12.775686274509804</v>
      </c>
      <c r="DK28" s="3">
        <f t="shared" si="24"/>
        <v>1.0201346485047753</v>
      </c>
      <c r="DL28" s="3">
        <f t="shared" si="25"/>
        <v>25.669190251089695</v>
      </c>
      <c r="DM28" s="3">
        <f t="shared" si="26"/>
        <v>3.4406535947712418</v>
      </c>
      <c r="DN28" s="3">
        <f t="shared" si="27"/>
        <v>0.55071895424836603</v>
      </c>
      <c r="DO28" s="3">
        <f t="shared" si="28"/>
        <v>0.29777777777777775</v>
      </c>
      <c r="DP28" s="3">
        <f t="shared" si="29"/>
        <v>3.4771241830065358E-2</v>
      </c>
      <c r="DQ28" s="3">
        <f t="shared" si="30"/>
        <v>3.8397328881469117</v>
      </c>
      <c r="DR28" s="3">
        <f t="shared" si="31"/>
        <v>0.95652173913043481</v>
      </c>
      <c r="DS28" s="16"/>
    </row>
    <row r="29" spans="1:123" s="1" customFormat="1" ht="19.5" customHeight="1">
      <c r="A29" s="1" t="s">
        <v>252</v>
      </c>
      <c r="B29" s="13" t="s">
        <v>242</v>
      </c>
      <c r="C29" s="8" t="s">
        <v>246</v>
      </c>
      <c r="D29" s="9" t="s">
        <v>4</v>
      </c>
      <c r="E29" s="9" t="s">
        <v>4</v>
      </c>
      <c r="F29" s="1" t="s">
        <v>362</v>
      </c>
      <c r="G29" s="112">
        <v>3</v>
      </c>
      <c r="H29" s="10">
        <v>1</v>
      </c>
      <c r="I29" s="5"/>
      <c r="J29" s="36">
        <v>6636</v>
      </c>
      <c r="K29" s="36">
        <v>5900.3</v>
      </c>
      <c r="L29" s="36">
        <v>1237</v>
      </c>
      <c r="M29" s="36">
        <v>1282</v>
      </c>
      <c r="N29" s="36">
        <f t="shared" si="35"/>
        <v>7873</v>
      </c>
      <c r="O29" s="36">
        <f t="shared" si="34"/>
        <v>7182.3</v>
      </c>
      <c r="P29" s="36">
        <v>495.53</v>
      </c>
      <c r="Q29" s="126" t="s">
        <v>363</v>
      </c>
      <c r="R29" s="10">
        <v>50</v>
      </c>
      <c r="S29" s="5"/>
      <c r="T29" s="36">
        <v>8.6</v>
      </c>
      <c r="U29" s="36">
        <v>18</v>
      </c>
      <c r="V29" s="36"/>
      <c r="W29" s="107">
        <f t="shared" si="2"/>
        <v>26.6</v>
      </c>
      <c r="X29" s="129">
        <v>2</v>
      </c>
      <c r="Y29" s="107">
        <f t="shared" si="3"/>
        <v>28.6</v>
      </c>
      <c r="Z29" s="5"/>
      <c r="AA29" s="106">
        <v>261445</v>
      </c>
      <c r="AB29" s="106">
        <v>8354</v>
      </c>
      <c r="AC29" s="106">
        <v>3949</v>
      </c>
      <c r="AD29" s="106">
        <v>2126</v>
      </c>
      <c r="AE29" s="106"/>
      <c r="AF29" s="108">
        <f t="shared" si="4"/>
        <v>275874</v>
      </c>
      <c r="AG29" s="109">
        <v>528</v>
      </c>
      <c r="AH29" s="106">
        <v>52739</v>
      </c>
      <c r="AI29" s="42"/>
      <c r="AJ29" s="106">
        <v>18786</v>
      </c>
      <c r="AK29" s="106"/>
      <c r="AL29" s="106">
        <f t="shared" si="33"/>
        <v>18786</v>
      </c>
      <c r="AM29" s="106">
        <v>3797</v>
      </c>
      <c r="AN29" s="106">
        <v>163</v>
      </c>
      <c r="AO29" s="106">
        <v>103761</v>
      </c>
      <c r="AP29" s="106"/>
      <c r="AQ29" s="106">
        <v>360143</v>
      </c>
      <c r="AR29" s="106">
        <v>6188</v>
      </c>
      <c r="AS29" s="106">
        <v>1271</v>
      </c>
      <c r="AT29" s="42"/>
      <c r="AU29" s="36">
        <v>1575220.79</v>
      </c>
      <c r="AV29" s="36">
        <v>268777.74</v>
      </c>
      <c r="AW29" s="36"/>
      <c r="AX29" s="36">
        <v>140139</v>
      </c>
      <c r="AY29" s="36"/>
      <c r="AZ29" s="36">
        <f t="shared" si="6"/>
        <v>408916.74</v>
      </c>
      <c r="BA29" s="36">
        <v>102328.38</v>
      </c>
      <c r="BB29" s="36">
        <v>329458.84000000003</v>
      </c>
      <c r="BC29" s="36">
        <f t="shared" si="32"/>
        <v>431787.22000000003</v>
      </c>
      <c r="BD29" s="36">
        <f t="shared" si="7"/>
        <v>840703.96</v>
      </c>
      <c r="BE29" s="36">
        <v>59147.06</v>
      </c>
      <c r="BF29" s="36">
        <f t="shared" si="8"/>
        <v>2475071.81</v>
      </c>
      <c r="BG29" s="42"/>
      <c r="BH29" s="36">
        <v>56417843</v>
      </c>
      <c r="BI29" s="36">
        <v>57735757</v>
      </c>
      <c r="BJ29" s="36">
        <f t="shared" si="36"/>
        <v>114153600</v>
      </c>
      <c r="BK29" s="5"/>
      <c r="BL29" s="6" t="s">
        <v>364</v>
      </c>
      <c r="BM29" s="36">
        <v>6812</v>
      </c>
      <c r="BN29" s="36">
        <v>701</v>
      </c>
      <c r="BO29" s="36">
        <v>99</v>
      </c>
      <c r="BP29" s="36">
        <v>75</v>
      </c>
      <c r="BQ29" s="6" t="s">
        <v>365</v>
      </c>
      <c r="BR29" s="36">
        <v>305</v>
      </c>
      <c r="BS29" s="36">
        <v>87</v>
      </c>
      <c r="BT29" s="36">
        <v>64</v>
      </c>
      <c r="BU29" s="36">
        <v>64</v>
      </c>
      <c r="BV29" s="10" t="s">
        <v>366</v>
      </c>
      <c r="BW29" s="36">
        <v>161</v>
      </c>
      <c r="BX29" s="36">
        <v>20</v>
      </c>
      <c r="BY29" s="36">
        <v>25</v>
      </c>
      <c r="BZ29" s="36">
        <v>25</v>
      </c>
      <c r="CA29" s="36"/>
      <c r="CB29" s="36"/>
      <c r="CC29" s="36"/>
      <c r="CD29" s="36"/>
      <c r="CE29" s="36"/>
      <c r="CF29" s="36">
        <f t="shared" si="10"/>
        <v>7278</v>
      </c>
      <c r="CG29" s="36">
        <f t="shared" si="11"/>
        <v>808</v>
      </c>
      <c r="CH29" s="36">
        <f t="shared" si="12"/>
        <v>188</v>
      </c>
      <c r="CI29" s="36">
        <f t="shared" si="13"/>
        <v>164</v>
      </c>
      <c r="CJ29" s="5"/>
      <c r="CK29" s="122">
        <v>129</v>
      </c>
      <c r="CL29" s="10" t="s">
        <v>367</v>
      </c>
      <c r="CM29" s="36">
        <v>8</v>
      </c>
      <c r="CN29" s="132">
        <v>244</v>
      </c>
      <c r="CO29" s="132">
        <v>62</v>
      </c>
      <c r="CP29" s="111"/>
      <c r="CQ29" s="110"/>
      <c r="CR29" s="87"/>
      <c r="CS29" s="6" t="s">
        <v>368</v>
      </c>
      <c r="CT29" s="6" t="s">
        <v>369</v>
      </c>
      <c r="CU29" s="6" t="s">
        <v>370</v>
      </c>
      <c r="CV29" s="6" t="s">
        <v>371</v>
      </c>
      <c r="CW29" s="6" t="s">
        <v>372</v>
      </c>
      <c r="CX29" s="6" t="s">
        <v>373</v>
      </c>
      <c r="CY29" s="6" t="s">
        <v>374</v>
      </c>
      <c r="CZ29" s="5"/>
      <c r="DA29" s="3">
        <f t="shared" si="14"/>
        <v>38.410258552274342</v>
      </c>
      <c r="DB29" s="3">
        <f t="shared" si="15"/>
        <v>7.3514055386157642E-2</v>
      </c>
      <c r="DC29" s="3">
        <f t="shared" si="16"/>
        <v>117.05219219470085</v>
      </c>
      <c r="DD29" s="3">
        <f t="shared" si="17"/>
        <v>344.60713281260877</v>
      </c>
      <c r="DE29" s="3">
        <f t="shared" si="18"/>
        <v>0.33966851248651242</v>
      </c>
      <c r="DF29" s="4">
        <f t="shared" si="19"/>
        <v>5.6620175396042347E-2</v>
      </c>
      <c r="DG29" s="3">
        <f t="shared" si="20"/>
        <v>0.17445442118303631</v>
      </c>
      <c r="DH29" s="3">
        <f t="shared" si="21"/>
        <v>2.1681942663218681E-2</v>
      </c>
      <c r="DI29" s="3">
        <f t="shared" si="22"/>
        <v>251.12937062937061</v>
      </c>
      <c r="DJ29" s="3">
        <f t="shared" si="23"/>
        <v>14.446764963869512</v>
      </c>
      <c r="DK29" s="3">
        <f t="shared" si="24"/>
        <v>0.37611735792426976</v>
      </c>
      <c r="DL29" s="3">
        <f t="shared" si="25"/>
        <v>23.853584776553813</v>
      </c>
      <c r="DM29" s="3">
        <f t="shared" si="26"/>
        <v>2.6155966751597677</v>
      </c>
      <c r="DN29" s="3">
        <f t="shared" si="27"/>
        <v>0.52866073541901615</v>
      </c>
      <c r="DO29" s="3">
        <f t="shared" si="28"/>
        <v>1.013324422538741</v>
      </c>
      <c r="DP29" s="3">
        <f t="shared" si="29"/>
        <v>0.11249878172730184</v>
      </c>
      <c r="DQ29" s="3">
        <f t="shared" si="30"/>
        <v>6.5734265734265733</v>
      </c>
      <c r="DR29" s="3">
        <f t="shared" si="31"/>
        <v>0.87234042553191493</v>
      </c>
      <c r="DS29" s="16"/>
    </row>
    <row r="30" spans="1:123" ht="30.75" customHeight="1">
      <c r="CI30" s="35"/>
    </row>
  </sheetData>
  <mergeCells count="28">
    <mergeCell ref="DQ1:DQ3"/>
    <mergeCell ref="DR1:DR3"/>
    <mergeCell ref="DM1:DM3"/>
    <mergeCell ref="DN1:DN3"/>
    <mergeCell ref="DO1:DO3"/>
    <mergeCell ref="DP1:DP3"/>
    <mergeCell ref="DL1:DL3"/>
    <mergeCell ref="DE1:DE3"/>
    <mergeCell ref="DF1:DF3"/>
    <mergeCell ref="DG1:DG3"/>
    <mergeCell ref="DH1:DH3"/>
    <mergeCell ref="DK1:DK3"/>
    <mergeCell ref="J1:R1"/>
    <mergeCell ref="AA1:AH1"/>
    <mergeCell ref="DB1:DB3"/>
    <mergeCell ref="DC1:DC3"/>
    <mergeCell ref="DD1:DD3"/>
    <mergeCell ref="DA1:DA3"/>
    <mergeCell ref="AJ1:AS1"/>
    <mergeCell ref="CK1:CQ1"/>
    <mergeCell ref="DI1:DI3"/>
    <mergeCell ref="DJ1:DJ3"/>
    <mergeCell ref="G1:H1"/>
    <mergeCell ref="AU1:BF1"/>
    <mergeCell ref="BH1:BJ1"/>
    <mergeCell ref="CS1:CX1"/>
    <mergeCell ref="BL1:CI1"/>
    <mergeCell ref="T1:Y1"/>
  </mergeCells>
  <phoneticPr fontId="0" type="noConversion"/>
  <printOptions gridLines="1"/>
  <pageMargins left="0.35433070866141736" right="0.11811023622047245" top="0.51181102362204722" bottom="0.74803149606299213" header="3.937007874015748E-2" footer="0.47244094488188981"/>
  <pageSetup firstPageNumber="2" orientation="landscape" useFirstPageNumber="1" r:id="rId1"/>
  <headerFooter alignWithMargins="0">
    <oddFooter>&amp;C&amp;A&amp;RPage &amp;P</oddFooter>
  </headerFooter>
  <colBreaks count="4" manualBreakCount="4">
    <brk id="25" max="1048575" man="1"/>
    <brk id="46" max="1048575" man="1"/>
    <brk id="58" max="1048575" man="1"/>
    <brk id="122" max="1048575" man="1"/>
  </colBreaks>
  <cellWatches>
    <cellWatch r="J3"/>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18</vt:i4>
      </vt:variant>
      <vt:variant>
        <vt:lpstr>Named Ranges</vt:lpstr>
      </vt:variant>
      <vt:variant>
        <vt:i4>4</vt:i4>
      </vt:variant>
    </vt:vector>
  </HeadingPairs>
  <TitlesOfParts>
    <vt:vector size="27" baseType="lpstr">
      <vt:lpstr>CPSLD Ratios 2008-2009</vt:lpstr>
      <vt:lpstr>CPSLD Notes 2008-2009</vt:lpstr>
      <vt:lpstr>Legend</vt:lpstr>
      <vt:lpstr>Table of Contents</vt:lpstr>
      <vt:lpstr>CPSLD Stats 2008-2009</vt: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'CPSLD Notes 2008-2009'!Print_Area</vt:lpstr>
      <vt:lpstr>'CPSLD Stats 2008-2009'!Print_Area</vt:lpstr>
      <vt:lpstr>'CPSLD Notes 2008-2009'!Print_Titles</vt:lpstr>
      <vt:lpstr>'CPSLD Stats 2008-2009'!Print_Titles</vt:lpstr>
    </vt:vector>
  </TitlesOfParts>
  <Company>Vancouver Community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VCC</dc:creator>
  <cp:lastModifiedBy>Jeffery</cp:lastModifiedBy>
  <cp:lastPrinted>2009-10-14T16:16:52Z</cp:lastPrinted>
  <dcterms:created xsi:type="dcterms:W3CDTF">2004-10-28T20:30:14Z</dcterms:created>
  <dcterms:modified xsi:type="dcterms:W3CDTF">2011-03-20T22:24:59Z</dcterms:modified>
</cp:coreProperties>
</file>