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chartsheets/sheet6.xml" ContentType="application/vnd.openxmlformats-officedocument.spreadsheetml.chartsheet+xml"/>
  <Override PartName="/xl/chartsheets/sheet7.xml" ContentType="application/vnd.openxmlformats-officedocument.spreadsheetml.chartsheet+xml"/>
  <Override PartName="/xl/chartsheets/sheet8.xml" ContentType="application/vnd.openxmlformats-officedocument.spreadsheetml.chartsheet+xml"/>
  <Override PartName="/xl/chartsheets/sheet9.xml" ContentType="application/vnd.openxmlformats-officedocument.spreadsheetml.chartsheet+xml"/>
  <Override PartName="/xl/chartsheets/sheet10.xml" ContentType="application/vnd.openxmlformats-officedocument.spreadsheetml.chartsheet+xml"/>
  <Override PartName="/xl/chartsheets/sheet11.xml" ContentType="application/vnd.openxmlformats-officedocument.spreadsheetml.chartsheet+xml"/>
  <Override PartName="/xl/chartsheets/sheet12.xml" ContentType="application/vnd.openxmlformats-officedocument.spreadsheetml.chartsheet+xml"/>
  <Override PartName="/xl/chartsheets/sheet13.xml" ContentType="application/vnd.openxmlformats-officedocument.spreadsheetml.chartsheet+xml"/>
  <Override PartName="/xl/chartsheets/sheet14.xml" ContentType="application/vnd.openxmlformats-officedocument.spreadsheetml.chartsheet+xml"/>
  <Override PartName="/xl/chartsheets/sheet15.xml" ContentType="application/vnd.openxmlformats-officedocument.spreadsheetml.chartsheet+xml"/>
  <Override PartName="/xl/chartsheets/sheet16.xml" ContentType="application/vnd.openxmlformats-officedocument.spreadsheetml.chartsheet+xml"/>
  <Override PartName="/xl/chartsheets/sheet17.xml" ContentType="application/vnd.openxmlformats-officedocument.spreadsheetml.chartsheet+xml"/>
  <Override PartName="/xl/chartsheets/sheet18.xml" ContentType="application/vnd.openxmlformats-officedocument.spreadsheetml.chartsheet+xml"/>
  <Override PartName="/xl/chartsheets/sheet19.xml" ContentType="application/vnd.openxmlformats-officedocument.spreadsheetml.chartsheet+xml"/>
  <Override PartName="/xl/chartsheets/sheet20.xml" ContentType="application/vnd.openxmlformats-officedocument.spreadsheetml.chartsheet+xml"/>
  <Override PartName="/xl/chartsheets/sheet21.xml" ContentType="application/vnd.openxmlformats-officedocument.spreadsheetml.chartsheet+xml"/>
  <Override PartName="/xl/chartsheets/sheet22.xml" ContentType="application/vnd.openxmlformats-officedocument.spreadsheetml.chartsheet+xml"/>
  <Override PartName="/xl/chartsheets/sheet23.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drawings/drawing21.xml" ContentType="application/vnd.openxmlformats-officedocument.drawing+xml"/>
  <Override PartName="/xl/charts/chart21.xml" ContentType="application/vnd.openxmlformats-officedocument.drawingml.chart+xml"/>
  <Override PartName="/xl/drawings/drawing22.xml" ContentType="application/vnd.openxmlformats-officedocument.drawing+xml"/>
  <Override PartName="/xl/charts/chart22.xml" ContentType="application/vnd.openxmlformats-officedocument.drawingml.chart+xml"/>
  <Override PartName="/xl/drawings/drawing23.xml" ContentType="application/vnd.openxmlformats-officedocument.drawing+xml"/>
  <Override PartName="/xl/charts/chart2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J:\LIBRARY\Private\X-CPSLD-All-responses\2018\"/>
    </mc:Choice>
  </mc:AlternateContent>
  <bookViews>
    <workbookView xWindow="0" yWindow="0" windowWidth="27210" windowHeight="10635" tabRatio="836"/>
  </bookViews>
  <sheets>
    <sheet name="Table of Contents" sheetId="30" r:id="rId1"/>
    <sheet name="Legend" sheetId="31" r:id="rId2"/>
    <sheet name="Data 2017-2018" sheetId="1" r:id="rId3"/>
    <sheet name="Notes 2017-2018" sheetId="29" r:id="rId4"/>
    <sheet name="a" sheetId="33" r:id="rId5"/>
    <sheet name="b" sheetId="37" r:id="rId6"/>
    <sheet name="c" sheetId="59" r:id="rId7"/>
    <sheet name="d" sheetId="64" r:id="rId8"/>
    <sheet name="e" sheetId="66" r:id="rId9"/>
    <sheet name="f" sheetId="38" r:id="rId10"/>
    <sheet name="g" sheetId="39" r:id="rId11"/>
    <sheet name="h" sheetId="67" r:id="rId12"/>
    <sheet name="i" sheetId="40" r:id="rId13"/>
    <sheet name="j" sheetId="61" r:id="rId14"/>
    <sheet name="k" sheetId="62" r:id="rId15"/>
    <sheet name="l" sheetId="43" r:id="rId16"/>
    <sheet name="m" sheetId="45" r:id="rId17"/>
    <sheet name="n" sheetId="46" r:id="rId18"/>
    <sheet name="o" sheetId="60" r:id="rId19"/>
    <sheet name="p" sheetId="47" r:id="rId20"/>
    <sheet name="q" sheetId="48" r:id="rId21"/>
    <sheet name="r" sheetId="49" r:id="rId22"/>
    <sheet name="s" sheetId="50" r:id="rId23"/>
    <sheet name="t" sheetId="51" r:id="rId24"/>
    <sheet name="u" sheetId="52" r:id="rId25"/>
    <sheet name="v" sheetId="65" r:id="rId26"/>
    <sheet name="w" sheetId="53" r:id="rId27"/>
    <sheet name="Ratios 2017-2018" sheetId="28" r:id="rId28"/>
    <sheet name="Tiers" sheetId="68" r:id="rId29"/>
  </sheets>
  <externalReferences>
    <externalReference r:id="rId30"/>
  </externalReferences>
  <definedNames>
    <definedName name="_jrh1">'Data 2017-2018'!#REF!</definedName>
    <definedName name="bx">'Data 2017-2018'!#REF!</definedName>
    <definedName name="by">'Data 2017-2018'!#REF!</definedName>
    <definedName name="jrh">'Data 2017-2018'!#REF!</definedName>
    <definedName name="_xlnm.Print_Area" localSheetId="2">'Data 2017-2018'!$B$1:$CI$31</definedName>
    <definedName name="_xlnm.Print_Area" localSheetId="3">'Notes 2017-2018'!$A$3:$B$127</definedName>
    <definedName name="_xlnm.Print_Area" localSheetId="27">'Ratios 2017-2018'!$A$1:$X$31</definedName>
    <definedName name="_xlnm.Print_Titles" localSheetId="2">'Data 2017-2018'!$B:$B,'Data 2017-2018'!$1:$4</definedName>
    <definedName name="_xlnm.Print_Titles" localSheetId="3">'Notes 2017-2018'!$1:$3</definedName>
    <definedName name="_xlnm.Print_Titles" localSheetId="27">'Ratios 2017-2018'!$A:$A</definedName>
  </definedNames>
  <calcPr calcId="162913"/>
</workbook>
</file>

<file path=xl/calcChain.xml><?xml version="1.0" encoding="utf-8"?>
<calcChain xmlns="http://schemas.openxmlformats.org/spreadsheetml/2006/main">
  <c r="DC21" i="1" l="1"/>
  <c r="DC5" i="1" l="1"/>
  <c r="DE5" i="1"/>
  <c r="DF5" i="1"/>
  <c r="DG5" i="1"/>
  <c r="DG6" i="1"/>
  <c r="DG7" i="1"/>
  <c r="DG8" i="1"/>
  <c r="DG9" i="1"/>
  <c r="DG10" i="1"/>
  <c r="DG11" i="1"/>
  <c r="DG12" i="1"/>
  <c r="DG13" i="1"/>
  <c r="DG14" i="1"/>
  <c r="DG15" i="1"/>
  <c r="DG16" i="1"/>
  <c r="DG17" i="1"/>
  <c r="DG18" i="1"/>
  <c r="DG19" i="1"/>
  <c r="DG20" i="1"/>
  <c r="DG21" i="1"/>
  <c r="DG22" i="1"/>
  <c r="DG23" i="1"/>
  <c r="DG24" i="1"/>
  <c r="DG25" i="1"/>
  <c r="DG26" i="1"/>
  <c r="DG27" i="1"/>
  <c r="DG28" i="1"/>
  <c r="DG29" i="1"/>
  <c r="DG30" i="1"/>
  <c r="DG31" i="1"/>
  <c r="C8" i="28" l="1"/>
  <c r="D8" i="28"/>
  <c r="E8" i="28"/>
  <c r="F8" i="28"/>
  <c r="G8" i="28"/>
  <c r="H8" i="28"/>
  <c r="I8" i="28"/>
  <c r="J8" i="28"/>
  <c r="K8" i="28"/>
  <c r="L8" i="28"/>
  <c r="M8" i="28"/>
  <c r="N8" i="28"/>
  <c r="O8" i="28"/>
  <c r="P8" i="28"/>
  <c r="Q8" i="28"/>
  <c r="R8" i="28"/>
  <c r="S8" i="28"/>
  <c r="T8" i="28"/>
  <c r="U8" i="28"/>
  <c r="V8" i="28"/>
  <c r="W8" i="28"/>
  <c r="X8" i="28"/>
  <c r="B8" i="28"/>
  <c r="CU8" i="1" l="1"/>
  <c r="CT8" i="1"/>
  <c r="CO8" i="1"/>
  <c r="BY8" i="1"/>
  <c r="BX8" i="1"/>
  <c r="BW8" i="1"/>
  <c r="BC8" i="1"/>
  <c r="DA8" i="1" s="1"/>
  <c r="AR8" i="1"/>
  <c r="AM8" i="1"/>
  <c r="AI8" i="1"/>
  <c r="AD8" i="1"/>
  <c r="W8" i="1"/>
  <c r="Y8" i="1" s="1"/>
  <c r="O8" i="1"/>
  <c r="B1" i="28"/>
  <c r="C1" i="28"/>
  <c r="D1" i="28"/>
  <c r="E1" i="28"/>
  <c r="F1" i="28"/>
  <c r="G1" i="28"/>
  <c r="H1" i="28"/>
  <c r="I1" i="28"/>
  <c r="J1" i="28"/>
  <c r="K1" i="28"/>
  <c r="L1" i="28"/>
  <c r="M1" i="28"/>
  <c r="N1" i="28"/>
  <c r="O1" i="28"/>
  <c r="P1" i="28"/>
  <c r="Q1" i="28"/>
  <c r="R1" i="28"/>
  <c r="S1" i="28"/>
  <c r="T1" i="28"/>
  <c r="U1" i="28"/>
  <c r="V1" i="28"/>
  <c r="W1" i="28"/>
  <c r="X1" i="28"/>
  <c r="DE8" i="1" l="1"/>
  <c r="CV8" i="1"/>
  <c r="CK8" i="1"/>
  <c r="CM8" i="1"/>
  <c r="DD8" i="1"/>
  <c r="CR8" i="1"/>
  <c r="CZ8" i="1"/>
  <c r="CP8" i="1"/>
  <c r="CX8" i="1"/>
  <c r="DB8" i="1"/>
  <c r="DF8" i="1"/>
  <c r="CY8" i="1"/>
  <c r="DC8" i="1"/>
  <c r="CN8" i="1"/>
  <c r="CS8" i="1"/>
  <c r="CW8" i="1"/>
  <c r="CL8" i="1"/>
  <c r="CQ8" i="1"/>
  <c r="O27" i="1"/>
  <c r="O28" i="1"/>
  <c r="O29" i="1"/>
  <c r="O30" i="1"/>
  <c r="O31" i="1"/>
  <c r="O11" i="1" l="1"/>
  <c r="CP11" i="1" s="1"/>
  <c r="CO6" i="1" l="1"/>
  <c r="F6" i="28" s="1"/>
  <c r="F9" i="28"/>
  <c r="F17" i="28"/>
  <c r="F24" i="28"/>
  <c r="F5" i="28"/>
  <c r="CO7" i="1"/>
  <c r="F7" i="28" s="1"/>
  <c r="CO9" i="1"/>
  <c r="CO10" i="1"/>
  <c r="F10" i="28" s="1"/>
  <c r="CO11" i="1"/>
  <c r="F11" i="28" s="1"/>
  <c r="CO12" i="1"/>
  <c r="F12" i="28" s="1"/>
  <c r="CO13" i="1"/>
  <c r="F13" i="28" s="1"/>
  <c r="CO14" i="1"/>
  <c r="F14" i="28" s="1"/>
  <c r="CO15" i="1"/>
  <c r="F15" i="28" s="1"/>
  <c r="CO16" i="1"/>
  <c r="F16" i="28" s="1"/>
  <c r="CO17" i="1"/>
  <c r="CO18" i="1"/>
  <c r="F18" i="28" s="1"/>
  <c r="CO19" i="1"/>
  <c r="F19" i="28" s="1"/>
  <c r="CO20" i="1"/>
  <c r="F20" i="28" s="1"/>
  <c r="CO21" i="1"/>
  <c r="F21" i="28" s="1"/>
  <c r="CO22" i="1"/>
  <c r="F22" i="28" s="1"/>
  <c r="CO23" i="1"/>
  <c r="F23" i="28" s="1"/>
  <c r="CO24" i="1"/>
  <c r="CO25" i="1"/>
  <c r="F25" i="28" s="1"/>
  <c r="CO26" i="1"/>
  <c r="F26" i="28" s="1"/>
  <c r="CO27" i="1"/>
  <c r="F27" i="28" s="1"/>
  <c r="CO28" i="1"/>
  <c r="F28" i="28" s="1"/>
  <c r="CO29" i="1"/>
  <c r="F29" i="28" s="1"/>
  <c r="CO30" i="1"/>
  <c r="F30" i="28" s="1"/>
  <c r="CO31" i="1"/>
  <c r="F31" i="28" s="1"/>
  <c r="CO5" i="1"/>
  <c r="W5" i="1" l="1"/>
  <c r="Y5" i="1" s="1"/>
  <c r="CU5" i="1" l="1"/>
  <c r="BC6" i="1" l="1"/>
  <c r="BC7" i="1"/>
  <c r="BC9" i="1"/>
  <c r="CR9" i="1" s="1"/>
  <c r="I9" i="28" s="1"/>
  <c r="BC10" i="1"/>
  <c r="BC11" i="1"/>
  <c r="CR11" i="1" s="1"/>
  <c r="I11" i="28" s="1"/>
  <c r="BC12" i="1"/>
  <c r="BC13" i="1"/>
  <c r="CR13" i="1" s="1"/>
  <c r="I13" i="28" s="1"/>
  <c r="BC14" i="1"/>
  <c r="BC15" i="1"/>
  <c r="BC16" i="1"/>
  <c r="BC17" i="1"/>
  <c r="CR17" i="1" s="1"/>
  <c r="I17" i="28" s="1"/>
  <c r="BC18" i="1"/>
  <c r="BC19" i="1"/>
  <c r="BC20" i="1"/>
  <c r="CR20" i="1" s="1"/>
  <c r="I20" i="28" s="1"/>
  <c r="BC21" i="1"/>
  <c r="BC22" i="1"/>
  <c r="BC23" i="1"/>
  <c r="BC24" i="1"/>
  <c r="CR24" i="1" s="1"/>
  <c r="I24" i="28" s="1"/>
  <c r="BC25" i="1"/>
  <c r="BC26" i="1"/>
  <c r="BC27" i="1"/>
  <c r="BC28" i="1"/>
  <c r="CR28" i="1" s="1"/>
  <c r="I28" i="28" s="1"/>
  <c r="BC30" i="1"/>
  <c r="BC31" i="1"/>
  <c r="BC5" i="1"/>
  <c r="CR5" i="1" s="1"/>
  <c r="I5" i="28" s="1"/>
  <c r="CT6" i="1"/>
  <c r="CT7" i="1"/>
  <c r="CT9" i="1"/>
  <c r="CT10" i="1"/>
  <c r="CT11" i="1"/>
  <c r="CT12" i="1"/>
  <c r="CT13" i="1"/>
  <c r="CT14" i="1"/>
  <c r="CT15" i="1"/>
  <c r="CT16" i="1"/>
  <c r="CT17" i="1"/>
  <c r="CT18" i="1"/>
  <c r="CT19" i="1"/>
  <c r="CT20" i="1"/>
  <c r="CT21" i="1"/>
  <c r="CT22" i="1"/>
  <c r="CT23" i="1"/>
  <c r="CT24" i="1"/>
  <c r="CT25" i="1"/>
  <c r="CT26" i="1"/>
  <c r="CT27" i="1"/>
  <c r="CT28" i="1"/>
  <c r="CT29" i="1"/>
  <c r="CT30" i="1"/>
  <c r="CT31" i="1"/>
  <c r="CT5" i="1"/>
  <c r="CS28" i="1"/>
  <c r="CS9" i="1"/>
  <c r="CS17" i="1"/>
  <c r="CS20" i="1"/>
  <c r="CS11" i="1" l="1"/>
  <c r="CS30" i="1"/>
  <c r="CR30" i="1"/>
  <c r="I30" i="28" s="1"/>
  <c r="CS25" i="1"/>
  <c r="CR25" i="1"/>
  <c r="I25" i="28" s="1"/>
  <c r="CS21" i="1"/>
  <c r="CR21" i="1"/>
  <c r="I21" i="28" s="1"/>
  <c r="CS18" i="1"/>
  <c r="CR18" i="1"/>
  <c r="I18" i="28" s="1"/>
  <c r="CS14" i="1"/>
  <c r="CR14" i="1"/>
  <c r="I14" i="28" s="1"/>
  <c r="CS10" i="1"/>
  <c r="CR10" i="1"/>
  <c r="I10" i="28" s="1"/>
  <c r="CS13" i="1"/>
  <c r="CS24" i="1"/>
  <c r="CS27" i="1"/>
  <c r="CR27" i="1"/>
  <c r="I27" i="28" s="1"/>
  <c r="CS23" i="1"/>
  <c r="CR23" i="1"/>
  <c r="I23" i="28" s="1"/>
  <c r="CS19" i="1"/>
  <c r="CR19" i="1"/>
  <c r="I19" i="28" s="1"/>
  <c r="CS16" i="1"/>
  <c r="CR16" i="1"/>
  <c r="I16" i="28" s="1"/>
  <c r="CS12" i="1"/>
  <c r="CR12" i="1"/>
  <c r="I12" i="28" s="1"/>
  <c r="CS7" i="1"/>
  <c r="CR7" i="1"/>
  <c r="I7" i="28" s="1"/>
  <c r="CS31" i="1"/>
  <c r="CR31" i="1"/>
  <c r="I31" i="28" s="1"/>
  <c r="CS26" i="1"/>
  <c r="CR26" i="1"/>
  <c r="I26" i="28" s="1"/>
  <c r="CS22" i="1"/>
  <c r="CR22" i="1"/>
  <c r="I22" i="28" s="1"/>
  <c r="CS15" i="1"/>
  <c r="CR15" i="1"/>
  <c r="I15" i="28" s="1"/>
  <c r="CS6" i="1"/>
  <c r="CR6" i="1"/>
  <c r="I6" i="28" s="1"/>
  <c r="DA5" i="1"/>
  <c r="CS5" i="1"/>
  <c r="K6" i="28"/>
  <c r="K11" i="28"/>
  <c r="K15" i="28"/>
  <c r="K22" i="28"/>
  <c r="K26" i="28"/>
  <c r="K30" i="28"/>
  <c r="CU6" i="1"/>
  <c r="L6" i="28" s="1"/>
  <c r="CU7" i="1"/>
  <c r="L7" i="28" s="1"/>
  <c r="CU9" i="1"/>
  <c r="L9" i="28" s="1"/>
  <c r="CU10" i="1"/>
  <c r="L10" i="28" s="1"/>
  <c r="CU11" i="1"/>
  <c r="L11" i="28" s="1"/>
  <c r="CU12" i="1"/>
  <c r="L12" i="28" s="1"/>
  <c r="CU13" i="1"/>
  <c r="L13" i="28" s="1"/>
  <c r="CU14" i="1"/>
  <c r="L14" i="28" s="1"/>
  <c r="CU15" i="1"/>
  <c r="L15" i="28" s="1"/>
  <c r="CU16" i="1"/>
  <c r="L16" i="28" s="1"/>
  <c r="CU17" i="1"/>
  <c r="L17" i="28" s="1"/>
  <c r="CU18" i="1"/>
  <c r="L18" i="28" s="1"/>
  <c r="CU19" i="1"/>
  <c r="L19" i="28" s="1"/>
  <c r="CU20" i="1"/>
  <c r="L20" i="28" s="1"/>
  <c r="CU21" i="1"/>
  <c r="L21" i="28" s="1"/>
  <c r="CU22" i="1"/>
  <c r="L22" i="28" s="1"/>
  <c r="CU23" i="1"/>
  <c r="L23" i="28" s="1"/>
  <c r="CU24" i="1"/>
  <c r="L24" i="28" s="1"/>
  <c r="CU25" i="1"/>
  <c r="L25" i="28" s="1"/>
  <c r="CU26" i="1"/>
  <c r="L26" i="28" s="1"/>
  <c r="CU27" i="1"/>
  <c r="L27" i="28" s="1"/>
  <c r="CU28" i="1"/>
  <c r="L28" i="28" s="1"/>
  <c r="CU29" i="1"/>
  <c r="L29" i="28" s="1"/>
  <c r="CU30" i="1"/>
  <c r="L30" i="28" s="1"/>
  <c r="CU31" i="1"/>
  <c r="L31" i="28" s="1"/>
  <c r="L5" i="28"/>
  <c r="K7" i="28"/>
  <c r="K9" i="28"/>
  <c r="K10" i="28"/>
  <c r="K12" i="28"/>
  <c r="K13" i="28"/>
  <c r="K14" i="28"/>
  <c r="K16" i="28"/>
  <c r="K17" i="28"/>
  <c r="K18" i="28"/>
  <c r="K19" i="28"/>
  <c r="K20" i="28"/>
  <c r="K21" i="28"/>
  <c r="K23" i="28"/>
  <c r="K24" i="28"/>
  <c r="K25" i="28"/>
  <c r="K27" i="28"/>
  <c r="K28" i="28"/>
  <c r="K29" i="28"/>
  <c r="K31" i="28"/>
  <c r="K5" i="28"/>
  <c r="CL27" i="1" l="1"/>
  <c r="C27" i="28" s="1"/>
  <c r="BB29" i="1"/>
  <c r="BC29" i="1" s="1"/>
  <c r="O20" i="1"/>
  <c r="CQ20" i="1" s="1"/>
  <c r="H20" i="28" s="1"/>
  <c r="O25" i="1"/>
  <c r="DF25" i="1" s="1"/>
  <c r="W25" i="28" s="1"/>
  <c r="W6" i="1"/>
  <c r="Y6" i="1" s="1"/>
  <c r="CQ28" i="1"/>
  <c r="H28" i="28" s="1"/>
  <c r="CX29" i="1"/>
  <c r="O29" i="28" s="1"/>
  <c r="CX31" i="1"/>
  <c r="O31" i="28" s="1"/>
  <c r="O26" i="1"/>
  <c r="O24" i="1"/>
  <c r="CX24" i="1" s="1"/>
  <c r="O24" i="28" s="1"/>
  <c r="O22" i="1"/>
  <c r="O23" i="1"/>
  <c r="CQ23" i="1" s="1"/>
  <c r="H23" i="28" s="1"/>
  <c r="O21" i="1"/>
  <c r="O16" i="1"/>
  <c r="CN16" i="1" s="1"/>
  <c r="E16" i="28" s="1"/>
  <c r="O17" i="1"/>
  <c r="O18" i="1"/>
  <c r="DC18" i="1" s="1"/>
  <c r="T18" i="28" s="1"/>
  <c r="O19" i="1"/>
  <c r="CN19" i="1" s="1"/>
  <c r="E19" i="28" s="1"/>
  <c r="O6" i="1"/>
  <c r="O7" i="1"/>
  <c r="CQ7" i="1" s="1"/>
  <c r="H7" i="28" s="1"/>
  <c r="O9" i="1"/>
  <c r="O10" i="1"/>
  <c r="CL10" i="1" s="1"/>
  <c r="C10" i="28" s="1"/>
  <c r="O12" i="1"/>
  <c r="CQ12" i="1" s="1"/>
  <c r="H12" i="28" s="1"/>
  <c r="O13" i="1"/>
  <c r="CQ13" i="1" s="1"/>
  <c r="H13" i="28" s="1"/>
  <c r="O14" i="1"/>
  <c r="O15" i="1"/>
  <c r="O5" i="1"/>
  <c r="CN5" i="1" s="1"/>
  <c r="E5" i="28" s="1"/>
  <c r="AR9" i="1"/>
  <c r="CX16" i="1"/>
  <c r="O16" i="28" s="1"/>
  <c r="CX19" i="1"/>
  <c r="O19" i="28" s="1"/>
  <c r="CN29" i="1"/>
  <c r="E29" i="28" s="1"/>
  <c r="AR31" i="1"/>
  <c r="AR30" i="1"/>
  <c r="AR29" i="1"/>
  <c r="AR28" i="1"/>
  <c r="AR27" i="1"/>
  <c r="AR26" i="1"/>
  <c r="CY26" i="1" s="1"/>
  <c r="P26" i="28" s="1"/>
  <c r="AR25" i="1"/>
  <c r="AR24" i="1"/>
  <c r="AR23" i="1"/>
  <c r="AR22" i="1"/>
  <c r="AR21" i="1"/>
  <c r="AR20" i="1"/>
  <c r="AR19" i="1"/>
  <c r="CY19" i="1" s="1"/>
  <c r="P19" i="28" s="1"/>
  <c r="AR18" i="1"/>
  <c r="AR17" i="1"/>
  <c r="AR16" i="1"/>
  <c r="AR15" i="1"/>
  <c r="AR14" i="1"/>
  <c r="AR13" i="1"/>
  <c r="AR12" i="1"/>
  <c r="AR11" i="1"/>
  <c r="AR10" i="1"/>
  <c r="BY31" i="1"/>
  <c r="X31" i="28" s="1"/>
  <c r="BX31" i="1"/>
  <c r="BW31" i="1"/>
  <c r="BY30" i="1"/>
  <c r="BX30" i="1"/>
  <c r="BW30" i="1"/>
  <c r="BY29" i="1"/>
  <c r="BX29" i="1"/>
  <c r="BW29" i="1"/>
  <c r="BW6" i="1"/>
  <c r="BX6" i="1"/>
  <c r="BY6" i="1"/>
  <c r="BW7" i="1"/>
  <c r="BX7" i="1"/>
  <c r="BY7" i="1"/>
  <c r="BW9" i="1"/>
  <c r="BX9" i="1"/>
  <c r="BY9" i="1"/>
  <c r="BW10" i="1"/>
  <c r="BX10" i="1"/>
  <c r="BY10" i="1"/>
  <c r="X10" i="28" s="1"/>
  <c r="BW11" i="1"/>
  <c r="BX11" i="1"/>
  <c r="BY11" i="1"/>
  <c r="BW12" i="1"/>
  <c r="BX12" i="1"/>
  <c r="BY12" i="1"/>
  <c r="BW13" i="1"/>
  <c r="BX13" i="1"/>
  <c r="BY13" i="1"/>
  <c r="BW14" i="1"/>
  <c r="BX14" i="1"/>
  <c r="BY14" i="1"/>
  <c r="X14" i="28" s="1"/>
  <c r="BW15" i="1"/>
  <c r="BX15" i="1"/>
  <c r="BY15" i="1"/>
  <c r="BW16" i="1"/>
  <c r="BX16" i="1"/>
  <c r="BY16" i="1"/>
  <c r="BW17" i="1"/>
  <c r="BX17" i="1"/>
  <c r="BY17" i="1"/>
  <c r="BW18" i="1"/>
  <c r="BX18" i="1"/>
  <c r="BY18" i="1"/>
  <c r="BW19" i="1"/>
  <c r="BX19" i="1"/>
  <c r="BY19" i="1"/>
  <c r="BW20" i="1"/>
  <c r="BX20" i="1"/>
  <c r="BY20" i="1"/>
  <c r="BW21" i="1"/>
  <c r="BX21" i="1"/>
  <c r="BY21" i="1"/>
  <c r="X21" i="28" s="1"/>
  <c r="BW22" i="1"/>
  <c r="BX22" i="1"/>
  <c r="BY22" i="1"/>
  <c r="BW23" i="1"/>
  <c r="BX23" i="1"/>
  <c r="BY23" i="1"/>
  <c r="BW24" i="1"/>
  <c r="BX24" i="1"/>
  <c r="BY24" i="1"/>
  <c r="BW25" i="1"/>
  <c r="BX25" i="1"/>
  <c r="BY25" i="1"/>
  <c r="BW26" i="1"/>
  <c r="BX26" i="1"/>
  <c r="BY26" i="1"/>
  <c r="BW27" i="1"/>
  <c r="BX27" i="1"/>
  <c r="BY27" i="1"/>
  <c r="BW28" i="1"/>
  <c r="BX28" i="1"/>
  <c r="BY28" i="1"/>
  <c r="DA31" i="1"/>
  <c r="R31" i="28" s="1"/>
  <c r="AM30" i="1"/>
  <c r="AM31" i="1"/>
  <c r="DB31" i="1" s="1"/>
  <c r="S31" i="28" s="1"/>
  <c r="AI30" i="1"/>
  <c r="AI31" i="1"/>
  <c r="W30" i="1"/>
  <c r="Y30" i="1" s="1"/>
  <c r="W31" i="1"/>
  <c r="Y31" i="1" s="1"/>
  <c r="CW31" i="1" s="1"/>
  <c r="N31" i="28" s="1"/>
  <c r="AD30" i="1"/>
  <c r="CZ30" i="1" s="1"/>
  <c r="Q30" i="28" s="1"/>
  <c r="AD31" i="1"/>
  <c r="CZ31" i="1" s="1"/>
  <c r="Q31" i="28" s="1"/>
  <c r="J6" i="28"/>
  <c r="J9" i="28"/>
  <c r="J10" i="28"/>
  <c r="J12" i="28"/>
  <c r="J13" i="28"/>
  <c r="CV14" i="1"/>
  <c r="M14" i="28" s="1"/>
  <c r="CQ14" i="1"/>
  <c r="H14" i="28" s="1"/>
  <c r="CQ16" i="1"/>
  <c r="H16" i="28" s="1"/>
  <c r="J17" i="28"/>
  <c r="J19" i="28"/>
  <c r="J20" i="28"/>
  <c r="CV21" i="1"/>
  <c r="M21" i="28" s="1"/>
  <c r="CQ21" i="1"/>
  <c r="H21" i="28" s="1"/>
  <c r="J22" i="28"/>
  <c r="J24" i="28"/>
  <c r="J26" i="28"/>
  <c r="J27" i="28"/>
  <c r="AR6" i="1"/>
  <c r="AR7" i="1"/>
  <c r="AM6" i="1"/>
  <c r="AM7" i="1"/>
  <c r="AM9" i="1"/>
  <c r="DB9" i="1" s="1"/>
  <c r="S9" i="28" s="1"/>
  <c r="AM10" i="1"/>
  <c r="DB10" i="1" s="1"/>
  <c r="S10" i="28" s="1"/>
  <c r="AM11" i="1"/>
  <c r="AM12" i="1"/>
  <c r="AM13" i="1"/>
  <c r="AM14" i="1"/>
  <c r="DB14" i="1" s="1"/>
  <c r="S14" i="28" s="1"/>
  <c r="AM15" i="1"/>
  <c r="AM16" i="1"/>
  <c r="AM17" i="1"/>
  <c r="AM18" i="1"/>
  <c r="AM19" i="1"/>
  <c r="DB19" i="1" s="1"/>
  <c r="S19" i="28" s="1"/>
  <c r="AM20" i="1"/>
  <c r="AM21" i="1"/>
  <c r="DB21" i="1" s="1"/>
  <c r="S21" i="28" s="1"/>
  <c r="AM22" i="1"/>
  <c r="AM23" i="1"/>
  <c r="AM24" i="1"/>
  <c r="AM25" i="1"/>
  <c r="AM26" i="1"/>
  <c r="DB26" i="1" s="1"/>
  <c r="S26" i="28" s="1"/>
  <c r="AM27" i="1"/>
  <c r="AM28" i="1"/>
  <c r="AM29" i="1"/>
  <c r="DB29" i="1" s="1"/>
  <c r="S29" i="28" s="1"/>
  <c r="AI6" i="1"/>
  <c r="AI7" i="1"/>
  <c r="AI9" i="1"/>
  <c r="CM9" i="1" s="1"/>
  <c r="D9" i="28" s="1"/>
  <c r="AI10" i="1"/>
  <c r="CM10" i="1" s="1"/>
  <c r="D10" i="28" s="1"/>
  <c r="AI11" i="1"/>
  <c r="AI12" i="1"/>
  <c r="AI13" i="1"/>
  <c r="AI14" i="1"/>
  <c r="CM14" i="1" s="1"/>
  <c r="D14" i="28" s="1"/>
  <c r="AI15" i="1"/>
  <c r="AI16" i="1"/>
  <c r="CM16" i="1" s="1"/>
  <c r="D16" i="28" s="1"/>
  <c r="AI17" i="1"/>
  <c r="AI18" i="1"/>
  <c r="AI19" i="1"/>
  <c r="CM19" i="1" s="1"/>
  <c r="D19" i="28" s="1"/>
  <c r="AI20" i="1"/>
  <c r="AI21" i="1"/>
  <c r="CM21" i="1" s="1"/>
  <c r="D21" i="28" s="1"/>
  <c r="AI22" i="1"/>
  <c r="AI23" i="1"/>
  <c r="AI24" i="1"/>
  <c r="CM24" i="1" s="1"/>
  <c r="D24" i="28" s="1"/>
  <c r="AI25" i="1"/>
  <c r="AI26" i="1"/>
  <c r="CM26" i="1" s="1"/>
  <c r="D26" i="28" s="1"/>
  <c r="AI27" i="1"/>
  <c r="AI28" i="1"/>
  <c r="AI29" i="1"/>
  <c r="CM29" i="1" s="1"/>
  <c r="D29" i="28" s="1"/>
  <c r="AD6" i="1"/>
  <c r="AD7" i="1"/>
  <c r="AD9" i="1"/>
  <c r="CZ9" i="1" s="1"/>
  <c r="Q9" i="28" s="1"/>
  <c r="AD10" i="1"/>
  <c r="CK10" i="1" s="1"/>
  <c r="B10" i="28" s="1"/>
  <c r="AD11" i="1"/>
  <c r="CZ11" i="1" s="1"/>
  <c r="Q11" i="28" s="1"/>
  <c r="AD12" i="1"/>
  <c r="AD13" i="1"/>
  <c r="CZ13" i="1" s="1"/>
  <c r="Q13" i="28" s="1"/>
  <c r="AD14" i="1"/>
  <c r="CK14" i="1" s="1"/>
  <c r="B14" i="28" s="1"/>
  <c r="AD15" i="1"/>
  <c r="CZ15" i="1" s="1"/>
  <c r="Q15" i="28" s="1"/>
  <c r="AD16" i="1"/>
  <c r="CK16" i="1" s="1"/>
  <c r="B16" i="28" s="1"/>
  <c r="AD17" i="1"/>
  <c r="AD18" i="1"/>
  <c r="AD19" i="1"/>
  <c r="CZ19" i="1" s="1"/>
  <c r="Q19" i="28" s="1"/>
  <c r="AD20" i="1"/>
  <c r="CZ20" i="1" s="1"/>
  <c r="Q20" i="28" s="1"/>
  <c r="AD21" i="1"/>
  <c r="CZ21" i="1" s="1"/>
  <c r="Q21" i="28" s="1"/>
  <c r="AD22" i="1"/>
  <c r="CZ22" i="1" s="1"/>
  <c r="Q22" i="28" s="1"/>
  <c r="AD23" i="1"/>
  <c r="CZ23" i="1" s="1"/>
  <c r="Q23" i="28" s="1"/>
  <c r="AD24" i="1"/>
  <c r="CZ24" i="1" s="1"/>
  <c r="Q24" i="28" s="1"/>
  <c r="AD25" i="1"/>
  <c r="CZ25" i="1" s="1"/>
  <c r="Q25" i="28" s="1"/>
  <c r="AD26" i="1"/>
  <c r="CK26" i="1" s="1"/>
  <c r="B26" i="28" s="1"/>
  <c r="AD27" i="1"/>
  <c r="AD28" i="1"/>
  <c r="CZ28" i="1" s="1"/>
  <c r="Q28" i="28" s="1"/>
  <c r="AD29" i="1"/>
  <c r="CK29" i="1" s="1"/>
  <c r="B29" i="28" s="1"/>
  <c r="W7" i="1"/>
  <c r="Y7" i="1" s="1"/>
  <c r="W9" i="1"/>
  <c r="Y9" i="1" s="1"/>
  <c r="CW9" i="1" s="1"/>
  <c r="N9" i="28" s="1"/>
  <c r="W10" i="1"/>
  <c r="Y10" i="1" s="1"/>
  <c r="CW10" i="1" s="1"/>
  <c r="N10" i="28" s="1"/>
  <c r="W11" i="1"/>
  <c r="Y11" i="1" s="1"/>
  <c r="W12" i="1"/>
  <c r="Y12" i="1" s="1"/>
  <c r="W13" i="1"/>
  <c r="Y13" i="1" s="1"/>
  <c r="W14" i="1"/>
  <c r="Y14" i="1" s="1"/>
  <c r="CW14" i="1" s="1"/>
  <c r="N14" i="28" s="1"/>
  <c r="W15" i="1"/>
  <c r="Y15" i="1" s="1"/>
  <c r="W16" i="1"/>
  <c r="Y16" i="1" s="1"/>
  <c r="W17" i="1"/>
  <c r="Y17" i="1" s="1"/>
  <c r="W18" i="1"/>
  <c r="Y18" i="1" s="1"/>
  <c r="W19" i="1"/>
  <c r="Y19" i="1" s="1"/>
  <c r="CW19" i="1" s="1"/>
  <c r="N19" i="28" s="1"/>
  <c r="W20" i="1"/>
  <c r="Y20" i="1" s="1"/>
  <c r="W21" i="1"/>
  <c r="Y21" i="1" s="1"/>
  <c r="CW21" i="1" s="1"/>
  <c r="N21" i="28" s="1"/>
  <c r="W22" i="1"/>
  <c r="Y22" i="1" s="1"/>
  <c r="W23" i="1"/>
  <c r="Y23" i="1" s="1"/>
  <c r="W24" i="1"/>
  <c r="Y24" i="1" s="1"/>
  <c r="CW24" i="1" s="1"/>
  <c r="N24" i="28" s="1"/>
  <c r="W25" i="1"/>
  <c r="Y25" i="1" s="1"/>
  <c r="W26" i="1"/>
  <c r="Y26" i="1" s="1"/>
  <c r="CW26" i="1" s="1"/>
  <c r="N26" i="28" s="1"/>
  <c r="W27" i="1"/>
  <c r="Y27" i="1" s="1"/>
  <c r="W28" i="1"/>
  <c r="Y28" i="1" s="1"/>
  <c r="W29" i="1"/>
  <c r="Y29" i="1" s="1"/>
  <c r="AD5" i="1"/>
  <c r="CZ5" i="1" s="1"/>
  <c r="Q5" i="28" s="1"/>
  <c r="AI5" i="1"/>
  <c r="AM5" i="1"/>
  <c r="AR5" i="1"/>
  <c r="R5" i="28"/>
  <c r="J5" i="28"/>
  <c r="BW5" i="1"/>
  <c r="BX5" i="1"/>
  <c r="BY5" i="1"/>
  <c r="CL5" i="1"/>
  <c r="C5" i="28" s="1"/>
  <c r="J28" i="28"/>
  <c r="DA26" i="1"/>
  <c r="R26" i="28" s="1"/>
  <c r="J25" i="28"/>
  <c r="CV24" i="1"/>
  <c r="M24" i="28" s="1"/>
  <c r="CQ24" i="1"/>
  <c r="H24" i="28" s="1"/>
  <c r="CV22" i="1"/>
  <c r="M22" i="28" s="1"/>
  <c r="DA21" i="1"/>
  <c r="R21" i="28" s="1"/>
  <c r="DA20" i="1"/>
  <c r="R20" i="28" s="1"/>
  <c r="CV20" i="1"/>
  <c r="M20" i="28" s="1"/>
  <c r="DA19" i="1"/>
  <c r="R19" i="28" s="1"/>
  <c r="CQ19" i="1"/>
  <c r="H19" i="28" s="1"/>
  <c r="J16" i="28"/>
  <c r="J14" i="28"/>
  <c r="CV13" i="1"/>
  <c r="M13" i="28" s="1"/>
  <c r="DA12" i="1"/>
  <c r="R12" i="28" s="1"/>
  <c r="DA11" i="1"/>
  <c r="R11" i="28" s="1"/>
  <c r="CV9" i="1"/>
  <c r="M9" i="28" s="1"/>
  <c r="J7" i="28"/>
  <c r="DA30" i="1"/>
  <c r="R30" i="28" s="1"/>
  <c r="DA28" i="1"/>
  <c r="R28" i="28" s="1"/>
  <c r="CV28" i="1"/>
  <c r="M28" i="28" s="1"/>
  <c r="CV25" i="1"/>
  <c r="M25" i="28" s="1"/>
  <c r="CV18" i="1"/>
  <c r="M18" i="28" s="1"/>
  <c r="DA16" i="1"/>
  <c r="R16" i="28" s="1"/>
  <c r="CV16" i="1"/>
  <c r="M16" i="28" s="1"/>
  <c r="DA13" i="1"/>
  <c r="R13" i="28" s="1"/>
  <c r="CV7" i="1"/>
  <c r="M7" i="28" s="1"/>
  <c r="J21" i="28"/>
  <c r="CZ29" i="1"/>
  <c r="Q29" i="28" s="1"/>
  <c r="DA22" i="1"/>
  <c r="R22" i="28" s="1"/>
  <c r="DA18" i="1"/>
  <c r="R18" i="28" s="1"/>
  <c r="J18" i="28"/>
  <c r="J15" i="28"/>
  <c r="DA15" i="1"/>
  <c r="R15" i="28" s="1"/>
  <c r="CV15" i="1"/>
  <c r="M15" i="28" s="1"/>
  <c r="CV11" i="1"/>
  <c r="M11" i="28" s="1"/>
  <c r="J11" i="28"/>
  <c r="CQ26" i="1"/>
  <c r="H26" i="28" s="1"/>
  <c r="CV10" i="1"/>
  <c r="M10" i="28" s="1"/>
  <c r="CV5" i="1"/>
  <c r="M5" i="28" s="1"/>
  <c r="CK13" i="1"/>
  <c r="B13" i="28" s="1"/>
  <c r="DA9" i="1"/>
  <c r="R9" i="28" s="1"/>
  <c r="CV30" i="1"/>
  <c r="M30" i="28" s="1"/>
  <c r="CQ9" i="1"/>
  <c r="H9" i="28" s="1"/>
  <c r="CV12" i="1"/>
  <c r="M12" i="28" s="1"/>
  <c r="J30" i="28"/>
  <c r="DB24" i="1" l="1"/>
  <c r="S24" i="28" s="1"/>
  <c r="DB16" i="1"/>
  <c r="S16" i="28" s="1"/>
  <c r="CY16" i="1"/>
  <c r="P16" i="28" s="1"/>
  <c r="DC10" i="1"/>
  <c r="T10" i="28" s="1"/>
  <c r="CK9" i="1"/>
  <c r="B9" i="28" s="1"/>
  <c r="CM5" i="1"/>
  <c r="D5" i="28" s="1"/>
  <c r="CW16" i="1"/>
  <c r="N16" i="28" s="1"/>
  <c r="X24" i="28"/>
  <c r="X20" i="28"/>
  <c r="CM20" i="1"/>
  <c r="D20" i="28" s="1"/>
  <c r="CM13" i="1"/>
  <c r="D13" i="28" s="1"/>
  <c r="DB20" i="1"/>
  <c r="S20" i="28" s="1"/>
  <c r="DB13" i="1"/>
  <c r="S13" i="28" s="1"/>
  <c r="DE25" i="1"/>
  <c r="X18" i="28"/>
  <c r="CW20" i="1"/>
  <c r="N20" i="28" s="1"/>
  <c r="CW13" i="1"/>
  <c r="N13" i="28" s="1"/>
  <c r="CK7" i="1"/>
  <c r="B7" i="28" s="1"/>
  <c r="CM23" i="1"/>
  <c r="D23" i="28" s="1"/>
  <c r="CM7" i="1"/>
  <c r="D7" i="28" s="1"/>
  <c r="DB23" i="1"/>
  <c r="S23" i="28" s="1"/>
  <c r="DB7" i="1"/>
  <c r="S7" i="28" s="1"/>
  <c r="CS29" i="1"/>
  <c r="CR29" i="1"/>
  <c r="I29" i="28" s="1"/>
  <c r="CK27" i="1"/>
  <c r="B27" i="28" s="1"/>
  <c r="CM27" i="1"/>
  <c r="D27" i="28" s="1"/>
  <c r="DB27" i="1"/>
  <c r="S27" i="28" s="1"/>
  <c r="CK28" i="1"/>
  <c r="B28" i="28" s="1"/>
  <c r="X28" i="28"/>
  <c r="CM28" i="1"/>
  <c r="D28" i="28" s="1"/>
  <c r="CW28" i="1"/>
  <c r="N28" i="28" s="1"/>
  <c r="DB28" i="1"/>
  <c r="S28" i="28" s="1"/>
  <c r="CW29" i="1"/>
  <c r="N29" i="28" s="1"/>
  <c r="X9" i="28"/>
  <c r="CQ5" i="1"/>
  <c r="H5" i="28" s="1"/>
  <c r="CK12" i="1"/>
  <c r="B12" i="28" s="1"/>
  <c r="CM12" i="1"/>
  <c r="D12" i="28" s="1"/>
  <c r="DB12" i="1"/>
  <c r="S12" i="28" s="1"/>
  <c r="DE20" i="1"/>
  <c r="V20" i="28" s="1"/>
  <c r="T5" i="28"/>
  <c r="CW27" i="1"/>
  <c r="N27" i="28" s="1"/>
  <c r="CW12" i="1"/>
  <c r="N12" i="28" s="1"/>
  <c r="DD20" i="1"/>
  <c r="U20" i="28" s="1"/>
  <c r="CX5" i="1"/>
  <c r="O5" i="28" s="1"/>
  <c r="CW5" i="1"/>
  <c r="N5" i="28" s="1"/>
  <c r="CK18" i="1"/>
  <c r="B18" i="28" s="1"/>
  <c r="CM18" i="1"/>
  <c r="D18" i="28" s="1"/>
  <c r="DB18" i="1"/>
  <c r="S18" i="28" s="1"/>
  <c r="CY7" i="1"/>
  <c r="P7" i="28" s="1"/>
  <c r="CM31" i="1"/>
  <c r="D31" i="28" s="1"/>
  <c r="X27" i="28"/>
  <c r="DD25" i="1"/>
  <c r="U25" i="28" s="1"/>
  <c r="X23" i="28"/>
  <c r="X12" i="28"/>
  <c r="X7" i="28"/>
  <c r="CY18" i="1"/>
  <c r="P18" i="28" s="1"/>
  <c r="CP20" i="1"/>
  <c r="G20" i="28" s="1"/>
  <c r="DF20" i="1"/>
  <c r="W20" i="28" s="1"/>
  <c r="X5" i="28"/>
  <c r="CW23" i="1"/>
  <c r="N23" i="28" s="1"/>
  <c r="CW7" i="1"/>
  <c r="N7" i="28" s="1"/>
  <c r="CK5" i="1"/>
  <c r="B5" i="28" s="1"/>
  <c r="DB5" i="1"/>
  <c r="S5" i="28" s="1"/>
  <c r="CW18" i="1"/>
  <c r="N18" i="28" s="1"/>
  <c r="CQ18" i="1"/>
  <c r="H18" i="28" s="1"/>
  <c r="DC29" i="1"/>
  <c r="T29" i="28" s="1"/>
  <c r="DF29" i="1"/>
  <c r="W29" i="28" s="1"/>
  <c r="DD29" i="1"/>
  <c r="U29" i="28" s="1"/>
  <c r="DE29" i="1"/>
  <c r="V29" i="28" s="1"/>
  <c r="CQ30" i="1"/>
  <c r="H30" i="28" s="1"/>
  <c r="DE30" i="1"/>
  <c r="V30" i="28" s="1"/>
  <c r="DD30" i="1"/>
  <c r="U30" i="28" s="1"/>
  <c r="DF30" i="1"/>
  <c r="W30" i="28" s="1"/>
  <c r="CY30" i="1"/>
  <c r="P30" i="28" s="1"/>
  <c r="CP26" i="1"/>
  <c r="G26" i="28" s="1"/>
  <c r="DE26" i="1"/>
  <c r="V26" i="28" s="1"/>
  <c r="DD26" i="1"/>
  <c r="U26" i="28" s="1"/>
  <c r="DF26" i="1"/>
  <c r="W26" i="28" s="1"/>
  <c r="CP28" i="1"/>
  <c r="G28" i="28" s="1"/>
  <c r="DD28" i="1"/>
  <c r="U28" i="28" s="1"/>
  <c r="DF28" i="1"/>
  <c r="W28" i="28" s="1"/>
  <c r="DE28" i="1"/>
  <c r="DC31" i="1"/>
  <c r="T31" i="28" s="1"/>
  <c r="DE31" i="1"/>
  <c r="V31" i="28" s="1"/>
  <c r="DD31" i="1"/>
  <c r="U31" i="28" s="1"/>
  <c r="DF31" i="1"/>
  <c r="W31" i="28" s="1"/>
  <c r="CP27" i="1"/>
  <c r="G27" i="28" s="1"/>
  <c r="DE27" i="1"/>
  <c r="V27" i="28" s="1"/>
  <c r="DD27" i="1"/>
  <c r="U27" i="28" s="1"/>
  <c r="DF27" i="1"/>
  <c r="W27" i="28" s="1"/>
  <c r="DD21" i="1"/>
  <c r="DF21" i="1"/>
  <c r="W21" i="28" s="1"/>
  <c r="DE21" i="1"/>
  <c r="V21" i="28" s="1"/>
  <c r="DD22" i="1"/>
  <c r="U22" i="28" s="1"/>
  <c r="DF22" i="1"/>
  <c r="W22" i="28" s="1"/>
  <c r="DE22" i="1"/>
  <c r="V22" i="28" s="1"/>
  <c r="CP24" i="1"/>
  <c r="G24" i="28" s="1"/>
  <c r="DD24" i="1"/>
  <c r="U24" i="28" s="1"/>
  <c r="DF24" i="1"/>
  <c r="W24" i="28" s="1"/>
  <c r="DE24" i="1"/>
  <c r="V24" i="28" s="1"/>
  <c r="CN24" i="1"/>
  <c r="E24" i="28" s="1"/>
  <c r="CL23" i="1"/>
  <c r="C23" i="28" s="1"/>
  <c r="DD23" i="1"/>
  <c r="U23" i="28" s="1"/>
  <c r="DF23" i="1"/>
  <c r="W23" i="28" s="1"/>
  <c r="DE23" i="1"/>
  <c r="V23" i="28" s="1"/>
  <c r="DF17" i="1"/>
  <c r="W17" i="28" s="1"/>
  <c r="DE17" i="1"/>
  <c r="DD17" i="1"/>
  <c r="U17" i="28" s="1"/>
  <c r="CP19" i="1"/>
  <c r="G19" i="28" s="1"/>
  <c r="DD19" i="1"/>
  <c r="U19" i="28" s="1"/>
  <c r="DF19" i="1"/>
  <c r="W19" i="28" s="1"/>
  <c r="DE19" i="1"/>
  <c r="V19" i="28" s="1"/>
  <c r="DD16" i="1"/>
  <c r="U16" i="28" s="1"/>
  <c r="DE16" i="1"/>
  <c r="V16" i="28" s="1"/>
  <c r="DF16" i="1"/>
  <c r="W16" i="28" s="1"/>
  <c r="X17" i="28"/>
  <c r="CX18" i="1"/>
  <c r="O18" i="28" s="1"/>
  <c r="DD18" i="1"/>
  <c r="U18" i="28" s="1"/>
  <c r="DF18" i="1"/>
  <c r="W18" i="28" s="1"/>
  <c r="DE18" i="1"/>
  <c r="V18" i="28" s="1"/>
  <c r="DD6" i="1"/>
  <c r="DE6" i="1"/>
  <c r="DF6" i="1"/>
  <c r="W6" i="28" s="1"/>
  <c r="CL14" i="1"/>
  <c r="C14" i="28" s="1"/>
  <c r="DE14" i="1"/>
  <c r="V14" i="28" s="1"/>
  <c r="DF14" i="1"/>
  <c r="W14" i="28" s="1"/>
  <c r="DD14" i="1"/>
  <c r="U14" i="28" s="1"/>
  <c r="DE10" i="1"/>
  <c r="V10" i="28" s="1"/>
  <c r="DF10" i="1"/>
  <c r="W10" i="28" s="1"/>
  <c r="DD10" i="1"/>
  <c r="U10" i="28" s="1"/>
  <c r="DD15" i="1"/>
  <c r="U15" i="28" s="1"/>
  <c r="DF15" i="1"/>
  <c r="W15" i="28" s="1"/>
  <c r="DE15" i="1"/>
  <c r="V15" i="28" s="1"/>
  <c r="DE13" i="1"/>
  <c r="V13" i="28" s="1"/>
  <c r="DF13" i="1"/>
  <c r="W13" i="28" s="1"/>
  <c r="DD13" i="1"/>
  <c r="U13" i="28" s="1"/>
  <c r="CP9" i="1"/>
  <c r="G9" i="28" s="1"/>
  <c r="DF9" i="1"/>
  <c r="W9" i="28" s="1"/>
  <c r="DD9" i="1"/>
  <c r="U9" i="28" s="1"/>
  <c r="DE9" i="1"/>
  <c r="V9" i="28" s="1"/>
  <c r="DD11" i="1"/>
  <c r="U11" i="28" s="1"/>
  <c r="DE11" i="1"/>
  <c r="DF11" i="1"/>
  <c r="W11" i="28" s="1"/>
  <c r="W5" i="28"/>
  <c r="DD5" i="1"/>
  <c r="U5" i="28" s="1"/>
  <c r="CP5" i="1"/>
  <c r="G5" i="28" s="1"/>
  <c r="V5" i="28"/>
  <c r="CL12" i="1"/>
  <c r="C12" i="28" s="1"/>
  <c r="DF12" i="1"/>
  <c r="W12" i="28" s="1"/>
  <c r="DD12" i="1"/>
  <c r="U12" i="28" s="1"/>
  <c r="DE12" i="1"/>
  <c r="V12" i="28" s="1"/>
  <c r="CX7" i="1"/>
  <c r="O7" i="28" s="1"/>
  <c r="DF7" i="1"/>
  <c r="W7" i="28" s="1"/>
  <c r="DD7" i="1"/>
  <c r="U7" i="28" s="1"/>
  <c r="DE7" i="1"/>
  <c r="V7" i="28" s="1"/>
  <c r="CM22" i="1"/>
  <c r="D22" i="28" s="1"/>
  <c r="CM11" i="1"/>
  <c r="D11" i="28" s="1"/>
  <c r="CK23" i="1"/>
  <c r="B23" i="28" s="1"/>
  <c r="DB25" i="1"/>
  <c r="S25" i="28" s="1"/>
  <c r="V25" i="28"/>
  <c r="CY17" i="1"/>
  <c r="P17" i="28" s="1"/>
  <c r="CY20" i="1"/>
  <c r="P20" i="28" s="1"/>
  <c r="CY24" i="1"/>
  <c r="P24" i="28" s="1"/>
  <c r="CL24" i="1"/>
  <c r="C24" i="28" s="1"/>
  <c r="CL19" i="1"/>
  <c r="C19" i="28" s="1"/>
  <c r="DC14" i="1"/>
  <c r="T14" i="28" s="1"/>
  <c r="CZ16" i="1"/>
  <c r="Q16" i="28" s="1"/>
  <c r="CZ26" i="1"/>
  <c r="Q26" i="28" s="1"/>
  <c r="CZ27" i="1"/>
  <c r="Q27" i="28" s="1"/>
  <c r="CM30" i="1"/>
  <c r="D30" i="28" s="1"/>
  <c r="X19" i="28"/>
  <c r="X16" i="28"/>
  <c r="X29" i="28"/>
  <c r="CY10" i="1"/>
  <c r="P10" i="28" s="1"/>
  <c r="CY14" i="1"/>
  <c r="P14" i="28" s="1"/>
  <c r="CY21" i="1"/>
  <c r="P21" i="28" s="1"/>
  <c r="CY29" i="1"/>
  <c r="P29" i="28" s="1"/>
  <c r="DC24" i="1"/>
  <c r="T24" i="28" s="1"/>
  <c r="DC19" i="1"/>
  <c r="T19" i="28" s="1"/>
  <c r="CN31" i="1"/>
  <c r="E31" i="28" s="1"/>
  <c r="DC27" i="1"/>
  <c r="T27" i="28" s="1"/>
  <c r="DC23" i="1"/>
  <c r="T23" i="28" s="1"/>
  <c r="CL15" i="1"/>
  <c r="C15" i="28" s="1"/>
  <c r="CP15" i="1"/>
  <c r="G15" i="28" s="1"/>
  <c r="DC11" i="1"/>
  <c r="T11" i="28" s="1"/>
  <c r="G11" i="28"/>
  <c r="DC6" i="1"/>
  <c r="T6" i="28" s="1"/>
  <c r="CP6" i="1"/>
  <c r="G6" i="28" s="1"/>
  <c r="CN17" i="1"/>
  <c r="E17" i="28" s="1"/>
  <c r="CP17" i="1"/>
  <c r="G17" i="28" s="1"/>
  <c r="CX22" i="1"/>
  <c r="O22" i="28" s="1"/>
  <c r="CP22" i="1"/>
  <c r="G22" i="28" s="1"/>
  <c r="CX30" i="1"/>
  <c r="O30" i="28" s="1"/>
  <c r="CP30" i="1"/>
  <c r="G30" i="28" s="1"/>
  <c r="CX25" i="1"/>
  <c r="O25" i="28" s="1"/>
  <c r="CP25" i="1"/>
  <c r="G25" i="28" s="1"/>
  <c r="CY12" i="1"/>
  <c r="P12" i="28" s="1"/>
  <c r="CY23" i="1"/>
  <c r="P23" i="28" s="1"/>
  <c r="CY27" i="1"/>
  <c r="P27" i="28" s="1"/>
  <c r="CY31" i="1"/>
  <c r="P31" i="28" s="1"/>
  <c r="CX27" i="1"/>
  <c r="O27" i="28" s="1"/>
  <c r="CN23" i="1"/>
  <c r="E23" i="28" s="1"/>
  <c r="DC12" i="1"/>
  <c r="T12" i="28" s="1"/>
  <c r="CN14" i="1"/>
  <c r="E14" i="28" s="1"/>
  <c r="CP14" i="1"/>
  <c r="G14" i="28" s="1"/>
  <c r="CN10" i="1"/>
  <c r="E10" i="28" s="1"/>
  <c r="CP10" i="1"/>
  <c r="G10" i="28" s="1"/>
  <c r="CL16" i="1"/>
  <c r="C16" i="28" s="1"/>
  <c r="CP16" i="1"/>
  <c r="G16" i="28" s="1"/>
  <c r="CL29" i="1"/>
  <c r="C29" i="28" s="1"/>
  <c r="CP29" i="1"/>
  <c r="G29" i="28" s="1"/>
  <c r="CN27" i="1"/>
  <c r="E27" i="28" s="1"/>
  <c r="DC13" i="1"/>
  <c r="T13" i="28" s="1"/>
  <c r="CP13" i="1"/>
  <c r="G13" i="28" s="1"/>
  <c r="T21" i="28"/>
  <c r="CP21" i="1"/>
  <c r="G21" i="28" s="1"/>
  <c r="CN12" i="1"/>
  <c r="E12" i="28" s="1"/>
  <c r="CP12" i="1"/>
  <c r="G12" i="28" s="1"/>
  <c r="CL7" i="1"/>
  <c r="C7" i="28" s="1"/>
  <c r="CP7" i="1"/>
  <c r="G7" i="28" s="1"/>
  <c r="CN18" i="1"/>
  <c r="E18" i="28" s="1"/>
  <c r="CP18" i="1"/>
  <c r="G18" i="28" s="1"/>
  <c r="CX23" i="1"/>
  <c r="O23" i="28" s="1"/>
  <c r="CP23" i="1"/>
  <c r="G23" i="28" s="1"/>
  <c r="CL31" i="1"/>
  <c r="C31" i="28" s="1"/>
  <c r="CP31" i="1"/>
  <c r="G31" i="28" s="1"/>
  <c r="CY5" i="1"/>
  <c r="P5" i="28" s="1"/>
  <c r="CY9" i="1"/>
  <c r="P9" i="28" s="1"/>
  <c r="CW11" i="1"/>
  <c r="N11" i="28" s="1"/>
  <c r="CZ10" i="1"/>
  <c r="Q10" i="28" s="1"/>
  <c r="CK6" i="1"/>
  <c r="B6" i="28" s="1"/>
  <c r="DB22" i="1"/>
  <c r="S22" i="28" s="1"/>
  <c r="CN25" i="1"/>
  <c r="E25" i="28" s="1"/>
  <c r="CN22" i="1"/>
  <c r="E22" i="28" s="1"/>
  <c r="CL18" i="1"/>
  <c r="C18" i="28" s="1"/>
  <c r="CX12" i="1"/>
  <c r="O12" i="28" s="1"/>
  <c r="CN7" i="1"/>
  <c r="E7" i="28" s="1"/>
  <c r="CK30" i="1"/>
  <c r="B30" i="28" s="1"/>
  <c r="CK17" i="1"/>
  <c r="B17" i="28" s="1"/>
  <c r="CM25" i="1"/>
  <c r="D25" i="28" s="1"/>
  <c r="DB6" i="1"/>
  <c r="S6" i="28" s="1"/>
  <c r="CW30" i="1"/>
  <c r="N30" i="28" s="1"/>
  <c r="DB30" i="1"/>
  <c r="S30" i="28" s="1"/>
  <c r="CY11" i="1"/>
  <c r="P11" i="28" s="1"/>
  <c r="DC17" i="1"/>
  <c r="T17" i="28" s="1"/>
  <c r="CX6" i="1"/>
  <c r="O6" i="28" s="1"/>
  <c r="V11" i="28"/>
  <c r="CY22" i="1"/>
  <c r="P22" i="28" s="1"/>
  <c r="CL17" i="1"/>
  <c r="C17" i="28" s="1"/>
  <c r="CL11" i="1"/>
  <c r="C11" i="28" s="1"/>
  <c r="CK20" i="1"/>
  <c r="B20" i="28" s="1"/>
  <c r="CQ6" i="1"/>
  <c r="H6" i="28" s="1"/>
  <c r="CQ22" i="1"/>
  <c r="H22" i="28" s="1"/>
  <c r="CK25" i="1"/>
  <c r="B25" i="28" s="1"/>
  <c r="CZ14" i="1"/>
  <c r="Q14" i="28" s="1"/>
  <c r="CK11" i="1"/>
  <c r="B11" i="28" s="1"/>
  <c r="CZ7" i="1"/>
  <c r="Q7" i="28" s="1"/>
  <c r="X25" i="28"/>
  <c r="X22" i="28"/>
  <c r="U6" i="28"/>
  <c r="CY15" i="1"/>
  <c r="P15" i="28" s="1"/>
  <c r="CY25" i="1"/>
  <c r="P25" i="28" s="1"/>
  <c r="CN30" i="1"/>
  <c r="E30" i="28" s="1"/>
  <c r="DC25" i="1"/>
  <c r="T25" i="28" s="1"/>
  <c r="CL25" i="1"/>
  <c r="C25" i="28" s="1"/>
  <c r="CX17" i="1"/>
  <c r="O17" i="28" s="1"/>
  <c r="CX15" i="1"/>
  <c r="O15" i="28" s="1"/>
  <c r="CX11" i="1"/>
  <c r="O11" i="28" s="1"/>
  <c r="DC7" i="1"/>
  <c r="T7" i="28" s="1"/>
  <c r="CN6" i="1"/>
  <c r="E6" i="28" s="1"/>
  <c r="CK24" i="1"/>
  <c r="B24" i="28" s="1"/>
  <c r="CW25" i="1"/>
  <c r="N25" i="28" s="1"/>
  <c r="CW22" i="1"/>
  <c r="N22" i="28" s="1"/>
  <c r="CW15" i="1"/>
  <c r="N15" i="28" s="1"/>
  <c r="CW6" i="1"/>
  <c r="N6" i="28" s="1"/>
  <c r="CK22" i="1"/>
  <c r="B22" i="28" s="1"/>
  <c r="CM17" i="1"/>
  <c r="D17" i="28" s="1"/>
  <c r="CM15" i="1"/>
  <c r="D15" i="28" s="1"/>
  <c r="CM6" i="1"/>
  <c r="D6" i="28" s="1"/>
  <c r="DB15" i="1"/>
  <c r="S15" i="28" s="1"/>
  <c r="CY6" i="1"/>
  <c r="P6" i="28" s="1"/>
  <c r="CQ25" i="1"/>
  <c r="H25" i="28" s="1"/>
  <c r="CQ15" i="1"/>
  <c r="H15" i="28" s="1"/>
  <c r="X6" i="28"/>
  <c r="X30" i="28"/>
  <c r="DC30" i="1"/>
  <c r="T30" i="28" s="1"/>
  <c r="CL30" i="1"/>
  <c r="C30" i="28" s="1"/>
  <c r="DC22" i="1"/>
  <c r="T22" i="28" s="1"/>
  <c r="CL22" i="1"/>
  <c r="C22" i="28" s="1"/>
  <c r="CN15" i="1"/>
  <c r="E15" i="28" s="1"/>
  <c r="CN11" i="1"/>
  <c r="E11" i="28" s="1"/>
  <c r="CL6" i="1"/>
  <c r="C6" i="28" s="1"/>
  <c r="CZ17" i="1"/>
  <c r="Q17" i="28" s="1"/>
  <c r="CW17" i="1"/>
  <c r="N17" i="28" s="1"/>
  <c r="CK15" i="1"/>
  <c r="B15" i="28" s="1"/>
  <c r="DB17" i="1"/>
  <c r="S17" i="28" s="1"/>
  <c r="DB11" i="1"/>
  <c r="S11" i="28" s="1"/>
  <c r="CQ11" i="1"/>
  <c r="H11" i="28" s="1"/>
  <c r="V17" i="28"/>
  <c r="X15" i="28"/>
  <c r="X11" i="28"/>
  <c r="V6" i="28"/>
  <c r="DC15" i="1"/>
  <c r="T15" i="28" s="1"/>
  <c r="DA6" i="1"/>
  <c r="R6" i="28" s="1"/>
  <c r="DA10" i="1"/>
  <c r="R10" i="28" s="1"/>
  <c r="CQ10" i="1"/>
  <c r="H10" i="28" s="1"/>
  <c r="DA17" i="1"/>
  <c r="R17" i="28" s="1"/>
  <c r="CQ17" i="1"/>
  <c r="H17" i="28" s="1"/>
  <c r="CQ31" i="1"/>
  <c r="H31" i="28" s="1"/>
  <c r="CQ27" i="1"/>
  <c r="H27" i="28" s="1"/>
  <c r="DA23" i="1"/>
  <c r="R23" i="28" s="1"/>
  <c r="DA27" i="1"/>
  <c r="R27" i="28" s="1"/>
  <c r="CV17" i="1"/>
  <c r="M17" i="28" s="1"/>
  <c r="J23" i="28"/>
  <c r="CV23" i="1"/>
  <c r="M23" i="28" s="1"/>
  <c r="CK19" i="1"/>
  <c r="B19" i="28" s="1"/>
  <c r="CZ6" i="1"/>
  <c r="Q6" i="28" s="1"/>
  <c r="CV19" i="1"/>
  <c r="M19" i="28" s="1"/>
  <c r="CV6" i="1"/>
  <c r="M6" i="28" s="1"/>
  <c r="CV27" i="1"/>
  <c r="M27" i="28" s="1"/>
  <c r="DA14" i="1"/>
  <c r="R14" i="28" s="1"/>
  <c r="CZ18" i="1"/>
  <c r="Q18" i="28" s="1"/>
  <c r="DA7" i="1"/>
  <c r="R7" i="28" s="1"/>
  <c r="DA25" i="1"/>
  <c r="R25" i="28" s="1"/>
  <c r="DA24" i="1"/>
  <c r="R24" i="28" s="1"/>
  <c r="CV26" i="1"/>
  <c r="M26" i="28" s="1"/>
  <c r="CK21" i="1"/>
  <c r="B21" i="28" s="1"/>
  <c r="CK31" i="1"/>
  <c r="B31" i="28" s="1"/>
  <c r="CZ12" i="1"/>
  <c r="Q12" i="28" s="1"/>
  <c r="J31" i="28"/>
  <c r="CV31" i="1"/>
  <c r="M31" i="28" s="1"/>
  <c r="V28" i="28"/>
  <c r="U21" i="28"/>
  <c r="X13" i="28"/>
  <c r="CY13" i="1"/>
  <c r="P13" i="28" s="1"/>
  <c r="CY28" i="1"/>
  <c r="P28" i="28" s="1"/>
  <c r="CN20" i="1"/>
  <c r="E20" i="28" s="1"/>
  <c r="DC20" i="1"/>
  <c r="T20" i="28" s="1"/>
  <c r="CL20" i="1"/>
  <c r="C20" i="28" s="1"/>
  <c r="CX20" i="1"/>
  <c r="O20" i="28" s="1"/>
  <c r="CN13" i="1"/>
  <c r="E13" i="28" s="1"/>
  <c r="CL13" i="1"/>
  <c r="C13" i="28" s="1"/>
  <c r="CX13" i="1"/>
  <c r="O13" i="28" s="1"/>
  <c r="CL9" i="1"/>
  <c r="C9" i="28" s="1"/>
  <c r="CX9" i="1"/>
  <c r="O9" i="28" s="1"/>
  <c r="DC9" i="1"/>
  <c r="T9" i="28" s="1"/>
  <c r="CN9" i="1"/>
  <c r="E9" i="28" s="1"/>
  <c r="CN21" i="1"/>
  <c r="E21" i="28" s="1"/>
  <c r="CX21" i="1"/>
  <c r="O21" i="28" s="1"/>
  <c r="CL21" i="1"/>
  <c r="C21" i="28" s="1"/>
  <c r="CN26" i="1"/>
  <c r="E26" i="28" s="1"/>
  <c r="DC26" i="1"/>
  <c r="T26" i="28" s="1"/>
  <c r="CL26" i="1"/>
  <c r="C26" i="28" s="1"/>
  <c r="CX26" i="1"/>
  <c r="O26" i="28" s="1"/>
  <c r="X26" i="28"/>
  <c r="CN28" i="1"/>
  <c r="E28" i="28" s="1"/>
  <c r="DC28" i="1"/>
  <c r="T28" i="28" s="1"/>
  <c r="CL28" i="1"/>
  <c r="C28" i="28" s="1"/>
  <c r="CX28" i="1"/>
  <c r="O28" i="28" s="1"/>
  <c r="DC16" i="1"/>
  <c r="T16" i="28" s="1"/>
  <c r="CX14" i="1"/>
  <c r="O14" i="28" s="1"/>
  <c r="CX10" i="1"/>
  <c r="O10" i="28" s="1"/>
  <c r="J29" i="28"/>
  <c r="CQ29" i="1"/>
  <c r="H29" i="28" s="1"/>
  <c r="CV29" i="1"/>
  <c r="M29" i="28" s="1"/>
  <c r="DA29" i="1"/>
  <c r="R29" i="28" s="1"/>
</calcChain>
</file>

<file path=xl/comments1.xml><?xml version="1.0" encoding="utf-8"?>
<comments xmlns="http://schemas.openxmlformats.org/spreadsheetml/2006/main">
  <authors>
    <author>Deidre Lowe</author>
    <author>ccimaster</author>
    <author>cluk</author>
    <author>JRH</author>
    <author>Patricia Cia</author>
  </authors>
  <commentList>
    <comment ref="T1" authorId="0" shapeId="0">
      <text>
        <r>
          <rPr>
            <b/>
            <sz val="9"/>
            <color indexed="81"/>
            <rFont val="Tahoma"/>
            <family val="2"/>
          </rPr>
          <t>CPSLD:
* Count all personnel in FTE terms (not head counts)</t>
        </r>
        <r>
          <rPr>
            <sz val="9"/>
            <color indexed="81"/>
            <rFont val="Tahoma"/>
            <family val="2"/>
          </rPr>
          <t xml:space="preserve">
</t>
        </r>
      </text>
    </comment>
    <comment ref="AY1" authorId="0" shapeId="0">
      <text>
        <r>
          <rPr>
            <b/>
            <sz val="8"/>
            <color indexed="81"/>
            <rFont val="Tahoma"/>
            <family val="2"/>
          </rPr>
          <t>CPSLD:
Library Expenses (capital &amp; operating)</t>
        </r>
        <r>
          <rPr>
            <sz val="8"/>
            <color indexed="81"/>
            <rFont val="Tahoma"/>
            <family val="2"/>
          </rPr>
          <t xml:space="preserve">
For purposes of consistencty 'expenditures' means actual expenditures vs budgeted expenditures.</t>
        </r>
      </text>
    </comment>
    <comment ref="CC1" authorId="0" shapeId="0">
      <text>
        <r>
          <rPr>
            <b/>
            <sz val="9"/>
            <color indexed="81"/>
            <rFont val="Tahoma"/>
            <family val="2"/>
          </rPr>
          <t>CPSLD:</t>
        </r>
        <r>
          <rPr>
            <sz val="9"/>
            <color indexed="81"/>
            <rFont val="Tahoma"/>
            <family val="2"/>
          </rPr>
          <t xml:space="preserve">
* self explanatory;
* use explanatory notes for any variations.</t>
        </r>
      </text>
    </comment>
    <comment ref="AA3" authorId="0" shapeId="0">
      <text>
        <r>
          <rPr>
            <b/>
            <sz val="8"/>
            <color indexed="81"/>
            <rFont val="Tahoma"/>
            <family val="2"/>
          </rPr>
          <t>CPSLD:</t>
        </r>
        <r>
          <rPr>
            <b/>
            <sz val="9"/>
            <color indexed="81"/>
            <rFont val="Tahoma"/>
            <family val="2"/>
          </rPr>
          <t xml:space="preserve">
</t>
        </r>
        <r>
          <rPr>
            <b/>
            <sz val="8"/>
            <color indexed="81"/>
            <rFont val="Tahoma"/>
            <family val="2"/>
          </rPr>
          <t xml:space="preserve">* Volumes:  </t>
        </r>
        <r>
          <rPr>
            <sz val="8"/>
            <color indexed="81"/>
            <rFont val="Tahoma"/>
            <family val="2"/>
          </rPr>
          <t xml:space="preserve">items that are barcoded separately or intended to be circulated as one unit, (e.g. a 20-volume set of encyclopedias = 20 units, 2 CDs plus booklet in one package = 1 unit; set of slides in a binder or a folio = 1 unit).
</t>
        </r>
      </text>
    </comment>
    <comment ref="J4" authorId="1" shapeId="0">
      <text>
        <r>
          <rPr>
            <sz val="10"/>
            <color indexed="81"/>
            <rFont val="Tahoma"/>
            <family val="2"/>
          </rPr>
          <t>Data received from the ministry re AVED funded FTE.</t>
        </r>
      </text>
    </comment>
    <comment ref="K4" authorId="1" shapeId="0">
      <text>
        <r>
          <rPr>
            <sz val="10"/>
            <color indexed="81"/>
            <rFont val="Tahoma"/>
            <family val="2"/>
          </rPr>
          <t>Data received from the ministry re AVED funded FTE.</t>
        </r>
      </text>
    </comment>
    <comment ref="L4" authorId="1" shapeId="0">
      <text>
        <r>
          <rPr>
            <sz val="10"/>
            <color indexed="81"/>
            <rFont val="Tahoma"/>
            <family val="2"/>
          </rPr>
          <t>Data received from the ministry re AVED funded FTE.</t>
        </r>
      </text>
    </comment>
    <comment ref="M4" authorId="1" shapeId="0">
      <text>
        <r>
          <rPr>
            <sz val="10"/>
            <color indexed="81"/>
            <rFont val="Tahoma"/>
            <family val="2"/>
          </rPr>
          <t>Data received from the ministry re AVED funded FTE.</t>
        </r>
      </text>
    </comment>
    <comment ref="N4" authorId="1" shapeId="0">
      <text>
        <r>
          <rPr>
            <sz val="10"/>
            <color indexed="81"/>
            <rFont val="Tahoma"/>
            <family val="2"/>
          </rPr>
          <t>Data received from the ministry re AVED funded FTE.</t>
        </r>
      </text>
    </comment>
    <comment ref="O4" authorId="1" shapeId="0">
      <text>
        <r>
          <rPr>
            <sz val="10"/>
            <color indexed="81"/>
            <rFont val="Tahoma"/>
            <family val="2"/>
          </rPr>
          <t>Data received from the ministry re AVED funded FTE.</t>
        </r>
      </text>
    </comment>
    <comment ref="P4" authorId="2" shapeId="0">
      <text>
        <r>
          <rPr>
            <sz val="8"/>
            <color indexed="81"/>
            <rFont val="Tahoma"/>
            <family val="2"/>
          </rPr>
          <t xml:space="preserve">
• Provide FTE (not head count) of faculty employees (include librarians if applicable); approximate if actual number is not available</t>
        </r>
      </text>
    </comment>
    <comment ref="T4" authorId="2" shapeId="0">
      <text>
        <r>
          <rPr>
            <sz val="8"/>
            <color indexed="81"/>
            <rFont val="Tahoma"/>
            <family val="2"/>
          </rPr>
          <t xml:space="preserve">
• include all part-time and contract librarian hours;
• include Library Director whether this is an administrative position or not;
• include any positions funded by special grants.</t>
        </r>
      </text>
    </comment>
    <comment ref="U4" authorId="2" shapeId="0">
      <text>
        <r>
          <rPr>
            <sz val="8"/>
            <color indexed="81"/>
            <rFont val="Tahoma"/>
            <family val="2"/>
          </rPr>
          <t xml:space="preserve">
• exclude personnel who are entirely devoted to AV equipment and media production/IMS activities.</t>
        </r>
      </text>
    </comment>
    <comment ref="V4" authorId="2" shapeId="0">
      <text>
        <r>
          <rPr>
            <sz val="8"/>
            <color indexed="81"/>
            <rFont val="Tahoma"/>
            <family val="2"/>
          </rPr>
          <t xml:space="preserve">
• Include staff who are not librarians in the strict sense of the terms such as computer experts, systems analysts or budget officers.</t>
        </r>
      </text>
    </comment>
    <comment ref="W4" authorId="2" shapeId="0">
      <text>
        <r>
          <rPr>
            <sz val="8"/>
            <color indexed="81"/>
            <rFont val="Tahoma"/>
            <family val="2"/>
          </rPr>
          <t xml:space="preserve">
</t>
        </r>
        <r>
          <rPr>
            <b/>
            <sz val="8"/>
            <color indexed="81"/>
            <rFont val="Tahoma"/>
            <family val="2"/>
          </rPr>
          <t>Note: do not enter an amount here - the system will total automatically.</t>
        </r>
        <r>
          <rPr>
            <sz val="8"/>
            <color indexed="81"/>
            <rFont val="Tahoma"/>
            <family val="2"/>
          </rPr>
          <t xml:space="preserve">
• this is a subtotal of personnel before counting student aides and work-study employees.
</t>
        </r>
      </text>
    </comment>
    <comment ref="X4" authorId="2" shapeId="0">
      <text>
        <r>
          <rPr>
            <sz val="8"/>
            <color indexed="81"/>
            <rFont val="Tahoma"/>
            <family val="2"/>
          </rPr>
          <t xml:space="preserve">
• include student aides and work-study employees.</t>
        </r>
      </text>
    </comment>
    <comment ref="Y4" authorId="3" shapeId="0">
      <text>
        <r>
          <rPr>
            <sz val="9"/>
            <color indexed="81"/>
            <rFont val="Tahoma"/>
            <family val="2"/>
          </rPr>
          <t xml:space="preserve">
</t>
        </r>
        <r>
          <rPr>
            <b/>
            <sz val="9"/>
            <color indexed="81"/>
            <rFont val="Tahoma"/>
            <family val="2"/>
          </rPr>
          <t>Note: do not enter an amount here - the system will total automatically.</t>
        </r>
      </text>
    </comment>
    <comment ref="AA4" authorId="2" shapeId="0">
      <text>
        <r>
          <rPr>
            <sz val="8"/>
            <color indexed="81"/>
            <rFont val="Tahoma"/>
            <family val="2"/>
          </rPr>
          <t xml:space="preserve">
• a volume is a physical unit of any printed or processed work contained in one binding, encasement or other clear distinction, which has been catalogued as part of the collection and given an individual barcode;
• </t>
        </r>
        <r>
          <rPr>
            <b/>
            <sz val="8"/>
            <color indexed="81"/>
            <rFont val="Tahoma"/>
            <family val="2"/>
          </rPr>
          <t>include</t>
        </r>
        <r>
          <rPr>
            <sz val="8"/>
            <color indexed="81"/>
            <rFont val="Tahoma"/>
            <family val="2"/>
          </rPr>
          <t xml:space="preserve"> titles in microform or CD (not individual cards of fiche except when 1 card = 1 title);
• </t>
        </r>
        <r>
          <rPr>
            <b/>
            <sz val="8"/>
            <color indexed="81"/>
            <rFont val="Tahoma"/>
            <family val="2"/>
          </rPr>
          <t>include</t>
        </r>
        <r>
          <rPr>
            <sz val="8"/>
            <color indexed="81"/>
            <rFont val="Tahoma"/>
            <family val="2"/>
          </rPr>
          <t xml:space="preserve"> annuals;
• </t>
        </r>
        <r>
          <rPr>
            <b/>
            <sz val="8"/>
            <color indexed="81"/>
            <rFont val="Tahoma"/>
            <family val="2"/>
          </rPr>
          <t>exclude</t>
        </r>
        <r>
          <rPr>
            <sz val="8"/>
            <color indexed="81"/>
            <rFont val="Tahoma"/>
            <family val="2"/>
          </rPr>
          <t xml:space="preserve"> periodicals;
• use explanatory notes for any unusual inclusions (e.g. documents, technical reports, individually catalogued maps).
</t>
        </r>
      </text>
    </comment>
    <comment ref="AB4" authorId="2" shapeId="0">
      <text>
        <r>
          <rPr>
            <sz val="8"/>
            <color indexed="81"/>
            <rFont val="Tahoma"/>
            <family val="2"/>
          </rPr>
          <t xml:space="preserve">
• count all physical video &amp; film formats;
• count physical items (e.g. 2 film reels = 2 units, series of 24 videos = 24 units)
</t>
        </r>
      </text>
    </comment>
    <comment ref="AC4" authorId="2" shapeId="0">
      <text>
        <r>
          <rPr>
            <sz val="8"/>
            <color indexed="81"/>
            <rFont val="Tahoma"/>
            <family val="2"/>
          </rPr>
          <t xml:space="preserve">NOTE
• count all physical sound recordings (e.g. LP records, cassette tapes, compact disks);
• count items intended to be used together as one unit (e.g. opera on 2 CDs = 1 unit);
• if two or more media are included (e.g. print and cassette tape), count as a single unit all items to be used in conjunction with each other.
• count all physical visual formats (e.g. slides, snapshots)
• do not count individual slides unless they do not form part of a set (i.e. 1 slide set = 1 unit);
• if two or more media are included (e.g. print &amp; slides), count as a single unit all items meant to be used in conjunction with each other.
• include journals, magazines, and newspapers received in print, microform, or CD formats;
• count volumes if they are known, otherwise 1 year = 1 volume;
• include annual index volumes.
</t>
        </r>
      </text>
    </comment>
    <comment ref="AD4" authorId="2" shapeId="0">
      <text>
        <r>
          <rPr>
            <sz val="8"/>
            <color indexed="81"/>
            <rFont val="Tahoma"/>
            <family val="2"/>
          </rPr>
          <t xml:space="preserve">
 (system will total automatically)
• system will add a + b + c = d
</t>
        </r>
      </text>
    </comment>
    <comment ref="AE4" authorId="2" shapeId="0">
      <text>
        <r>
          <rPr>
            <sz val="8"/>
            <color indexed="81"/>
            <rFont val="Tahoma"/>
            <family val="2"/>
          </rPr>
          <t xml:space="preserve">
• count titles of journals, magazines, and newspapers currently received in print, microform, or CD formats (e.g. Canadian Newsdisc = 8 titles);
• </t>
        </r>
        <r>
          <rPr>
            <b/>
            <sz val="8"/>
            <color indexed="81"/>
            <rFont val="Tahoma"/>
            <family val="2"/>
          </rPr>
          <t>exclude</t>
        </r>
        <r>
          <rPr>
            <sz val="8"/>
            <color indexed="81"/>
            <rFont val="Tahoma"/>
            <family val="2"/>
          </rPr>
          <t xml:space="preserve"> annuals (counted in</t>
        </r>
        <r>
          <rPr>
            <b/>
            <sz val="8"/>
            <color indexed="81"/>
            <rFont val="Tahoma"/>
            <family val="2"/>
          </rPr>
          <t xml:space="preserve"> a)</t>
        </r>
        <r>
          <rPr>
            <sz val="8"/>
            <color indexed="81"/>
            <rFont val="Tahoma"/>
            <family val="2"/>
          </rPr>
          <t xml:space="preserve"> above);
• </t>
        </r>
        <r>
          <rPr>
            <b/>
            <sz val="8"/>
            <color indexed="81"/>
            <rFont val="Tahoma"/>
            <family val="2"/>
          </rPr>
          <t>include</t>
        </r>
        <r>
          <rPr>
            <sz val="8"/>
            <color indexed="81"/>
            <rFont val="Tahoma"/>
            <family val="2"/>
          </rPr>
          <t xml:space="preserve"> gift subscriptions and those being received on exchange;
• </t>
        </r>
        <r>
          <rPr>
            <b/>
            <sz val="8"/>
            <color indexed="81"/>
            <rFont val="Tahoma"/>
            <family val="2"/>
          </rPr>
          <t>include</t>
        </r>
        <r>
          <rPr>
            <sz val="8"/>
            <color indexed="81"/>
            <rFont val="Tahoma"/>
            <family val="2"/>
          </rPr>
          <t xml:space="preserve"> departmental subscriptions only if they are accessible to the college community (i.e. listed in library catalogue and available for use);
• count duplicate subscriptions (i.e. if the library subscribes to two copies of a title count 2);
• </t>
        </r>
        <r>
          <rPr>
            <b/>
            <sz val="8"/>
            <color indexed="81"/>
            <rFont val="Tahoma"/>
            <family val="2"/>
          </rPr>
          <t>include</t>
        </r>
        <r>
          <rPr>
            <sz val="8"/>
            <color indexed="81"/>
            <rFont val="Tahoma"/>
            <family val="2"/>
          </rPr>
          <t xml:space="preserve"> Statistics Canada periodicals if they are treated like a periodical;
• </t>
        </r>
        <r>
          <rPr>
            <b/>
            <sz val="8"/>
            <color indexed="81"/>
            <rFont val="Tahoma"/>
            <family val="2"/>
          </rPr>
          <t xml:space="preserve">exclude </t>
        </r>
        <r>
          <rPr>
            <sz val="8"/>
            <color indexed="81"/>
            <rFont val="Tahoma"/>
            <family val="2"/>
          </rPr>
          <t>subscriptions to electronic periodical indexes and abstracts .</t>
        </r>
      </text>
    </comment>
    <comment ref="AF4" authorId="2" shapeId="0">
      <text>
        <r>
          <rPr>
            <sz val="8"/>
            <color indexed="81"/>
            <rFont val="Tahoma"/>
            <family val="2"/>
          </rPr>
          <t xml:space="preserve">
• Count the titles that would be monographs if issued in print format, i.e. non-serial publications of any length issued in electronic format instead of or in addition to, print format. 
</t>
        </r>
        <r>
          <rPr>
            <b/>
            <sz val="8"/>
            <color indexed="81"/>
            <rFont val="Tahoma"/>
            <family val="2"/>
          </rPr>
          <t>* Include</t>
        </r>
        <r>
          <rPr>
            <sz val="8"/>
            <color indexed="81"/>
            <rFont val="Tahoma"/>
            <family val="2"/>
          </rPr>
          <t xml:space="preserve"> books owned or leased by the library.
</t>
        </r>
        <r>
          <rPr>
            <b/>
            <sz val="8"/>
            <color indexed="81"/>
            <rFont val="Tahoma"/>
            <family val="2"/>
          </rPr>
          <t>*</t>
        </r>
        <r>
          <rPr>
            <sz val="8"/>
            <color indexed="81"/>
            <rFont val="Tahoma"/>
            <family val="2"/>
          </rPr>
          <t xml:space="preserve"> Government publications are</t>
        </r>
        <r>
          <rPr>
            <b/>
            <sz val="8"/>
            <color indexed="81"/>
            <rFont val="Tahoma"/>
            <family val="2"/>
          </rPr>
          <t xml:space="preserve"> included</t>
        </r>
        <r>
          <rPr>
            <sz val="8"/>
            <color indexed="81"/>
            <rFont val="Tahoma"/>
            <family val="2"/>
          </rPr>
          <t xml:space="preserve"> as are free monographis on the Web that are catalogued in the OPAC or specifically linked to the library's web site.
</t>
        </r>
      </text>
    </comment>
    <comment ref="AG4" authorId="0" shapeId="0">
      <text>
        <r>
          <rPr>
            <sz val="9"/>
            <color indexed="81"/>
            <rFont val="Tahoma"/>
            <family val="2"/>
          </rPr>
          <t xml:space="preserve">
</t>
        </r>
        <r>
          <rPr>
            <b/>
            <sz val="8"/>
            <color indexed="81"/>
            <rFont val="Tahoma"/>
            <family val="2"/>
          </rPr>
          <t>*</t>
        </r>
        <r>
          <rPr>
            <sz val="8"/>
            <color indexed="81"/>
            <rFont val="Tahoma"/>
            <family val="2"/>
          </rPr>
          <t xml:space="preserve"> Count streaming videos or other media listed in the library catalogue or linked to the library's web site, whether purchased, leased or free on the Web.</t>
        </r>
      </text>
    </comment>
    <comment ref="AH4" authorId="0" shapeId="0">
      <text>
        <r>
          <rPr>
            <b/>
            <sz val="8"/>
            <color indexed="81"/>
            <rFont val="Tahoma"/>
            <family val="2"/>
          </rPr>
          <t xml:space="preserve">
* </t>
        </r>
        <r>
          <rPr>
            <sz val="8"/>
            <color indexed="81"/>
            <rFont val="Tahoma"/>
            <family val="2"/>
          </rPr>
          <t xml:space="preserve">Report the total number of unique electronic serial titles that you currently acquire and to which you provide access;
</t>
        </r>
        <r>
          <rPr>
            <b/>
            <sz val="8"/>
            <color indexed="81"/>
            <rFont val="Tahoma"/>
            <family val="2"/>
          </rPr>
          <t>*</t>
        </r>
        <r>
          <rPr>
            <sz val="8"/>
            <color indexed="81"/>
            <rFont val="Tahoma"/>
            <family val="2"/>
          </rPr>
          <t xml:space="preserve"> </t>
        </r>
        <r>
          <rPr>
            <b/>
            <sz val="8"/>
            <color indexed="81"/>
            <rFont val="Tahoma"/>
            <family val="2"/>
          </rPr>
          <t>Include</t>
        </r>
        <r>
          <rPr>
            <sz val="8"/>
            <color indexed="81"/>
            <rFont val="Tahoma"/>
            <family val="2"/>
          </rPr>
          <t xml:space="preserve"> both purchased and non-purchased titles;
</t>
        </r>
        <r>
          <rPr>
            <b/>
            <sz val="8"/>
            <color indexed="81"/>
            <rFont val="Tahoma"/>
            <family val="2"/>
          </rPr>
          <t>*</t>
        </r>
        <r>
          <rPr>
            <sz val="8"/>
            <color indexed="81"/>
            <rFont val="Tahoma"/>
            <family val="2"/>
          </rPr>
          <t xml:space="preserve"> </t>
        </r>
        <r>
          <rPr>
            <b/>
            <sz val="8"/>
            <color indexed="81"/>
            <rFont val="Tahoma"/>
            <family val="2"/>
          </rPr>
          <t>Do not include</t>
        </r>
        <r>
          <rPr>
            <sz val="8"/>
            <color indexed="81"/>
            <rFont val="Tahoma"/>
            <family val="2"/>
          </rPr>
          <t xml:space="preserve"> duplicate counts of serial titles; report each title once, regardless of how many subscriptions or means of access you provide for that title - i.e. if a title is accessible through multiple databases, count it only once;
</t>
        </r>
        <r>
          <rPr>
            <b/>
            <sz val="8"/>
            <color indexed="81"/>
            <rFont val="Tahoma"/>
            <family val="2"/>
          </rPr>
          <t>* Include</t>
        </r>
        <r>
          <rPr>
            <sz val="8"/>
            <color indexed="81"/>
            <rFont val="Tahoma"/>
            <family val="2"/>
          </rPr>
          <t xml:space="preserve"> titles from aggregated packages;
</t>
        </r>
        <r>
          <rPr>
            <b/>
            <sz val="8"/>
            <color indexed="81"/>
            <rFont val="Tahoma"/>
            <family val="2"/>
          </rPr>
          <t xml:space="preserve">* </t>
        </r>
        <r>
          <rPr>
            <sz val="8"/>
            <color indexed="81"/>
            <rFont val="Tahoma"/>
            <family val="2"/>
          </rPr>
          <t>Electronic serials acquired as part of a bundle or an aggregated package should be counted at the title level, even if they are not catalogued, as long as the title is made accessible directly by the library (e.g. through a finding aid).</t>
        </r>
      </text>
    </comment>
    <comment ref="AI4" authorId="0" shapeId="0">
      <text>
        <r>
          <rPr>
            <b/>
            <sz val="9"/>
            <color indexed="81"/>
            <rFont val="Tahoma"/>
            <family val="2"/>
          </rPr>
          <t xml:space="preserve">
</t>
        </r>
        <r>
          <rPr>
            <sz val="9"/>
            <color indexed="81"/>
            <rFont val="Tahoma"/>
            <family val="2"/>
          </rPr>
          <t>* system will add  a + b + c = d</t>
        </r>
      </text>
    </comment>
    <comment ref="AK4" authorId="2" shapeId="0">
      <text>
        <r>
          <rPr>
            <sz val="8"/>
            <color indexed="81"/>
            <rFont val="Tahoma"/>
            <family val="2"/>
          </rPr>
          <t xml:space="preserve">
An information contact that involves the knowledge, use, recommendations, interpretation or instruction in the use of one or more information sources by a member of the library staff.  Information sources include printed and non-printed materials, machine-readable databases (including computer-assisted instruction), catalogues and other holdings, records and, through communication or referral, other libraries and institution, and persons both inside and outside the library.  Include information and referral services.  If a contact includes both reference and directional services, it should be reported as one reference transaction.  When a staff member utilizes information gained from a previous use of information sources to answer a question, report as a reference transaction, even if the source is not consulted again during this transaction.  Duration should not be an element in determining whether a transaction is a reference transaction.  Sampling of a typical week may be used to extrapolate for a full year. (CARL definition).  
• count all questions handled (i.e. regular, and extended reference questions);
• </t>
        </r>
        <r>
          <rPr>
            <b/>
            <sz val="8"/>
            <color indexed="81"/>
            <rFont val="Tahoma"/>
            <family val="2"/>
          </rPr>
          <t>include</t>
        </r>
        <r>
          <rPr>
            <sz val="8"/>
            <color indexed="81"/>
            <rFont val="Tahoma"/>
            <family val="2"/>
          </rPr>
          <t xml:space="preserve"> questions associated with electronic searching;
• </t>
        </r>
        <r>
          <rPr>
            <b/>
            <sz val="8"/>
            <color indexed="81"/>
            <rFont val="Tahoma"/>
            <family val="2"/>
          </rPr>
          <t>include</t>
        </r>
        <r>
          <rPr>
            <sz val="8"/>
            <color indexed="81"/>
            <rFont val="Tahoma"/>
            <family val="2"/>
          </rPr>
          <t xml:space="preserve"> electronic reference questions;
• </t>
        </r>
        <r>
          <rPr>
            <b/>
            <sz val="8"/>
            <color indexed="81"/>
            <rFont val="Tahoma"/>
            <family val="2"/>
          </rPr>
          <t>include</t>
        </r>
        <r>
          <rPr>
            <sz val="8"/>
            <color indexed="81"/>
            <rFont val="Tahoma"/>
            <family val="2"/>
          </rPr>
          <t xml:space="preserve"> real-time-reference interactions (i.e. virtual reference, AskAway);
• </t>
        </r>
        <r>
          <rPr>
            <b/>
            <sz val="8"/>
            <color indexed="81"/>
            <rFont val="Tahoma"/>
            <family val="2"/>
          </rPr>
          <t>exclude</t>
        </r>
        <r>
          <rPr>
            <sz val="8"/>
            <color indexed="81"/>
            <rFont val="Tahoma"/>
            <family val="2"/>
          </rPr>
          <t xml:space="preserve"> questions associated specifically with a bibliographic instruction class;
• </t>
        </r>
        <r>
          <rPr>
            <b/>
            <sz val="8"/>
            <color indexed="81"/>
            <rFont val="Tahoma"/>
            <family val="2"/>
          </rPr>
          <t>exclude</t>
        </r>
        <r>
          <rPr>
            <sz val="8"/>
            <color indexed="81"/>
            <rFont val="Tahoma"/>
            <family val="2"/>
          </rPr>
          <t xml:space="preserve"> directional questions as these will be counted separately.
NOTE:  Questions around technology (if answered by library staff) will be included in the count (either as reference or directional, depending on the question)
This is the way this question will appear on the stats collection form
   6a (i)   Reference questions
   6a (ii)  Directional questions
   6a (iii)  Total</t>
        </r>
      </text>
    </comment>
    <comment ref="AL4" authorId="3" shapeId="0">
      <text>
        <r>
          <rPr>
            <sz val="9"/>
            <color indexed="81"/>
            <rFont val="Tahoma"/>
            <family val="2"/>
          </rPr>
          <t xml:space="preserve">
NOTE:  Questions around technology (if answered by library staff) will be included in the count (either as reference or directional, depending on the question)</t>
        </r>
      </text>
    </comment>
    <comment ref="AM4" authorId="2" shapeId="0">
      <text>
        <r>
          <rPr>
            <sz val="8"/>
            <color indexed="81"/>
            <rFont val="Tahoma"/>
            <family val="2"/>
          </rPr>
          <t xml:space="preserve">
</t>
        </r>
        <r>
          <rPr>
            <b/>
            <sz val="8"/>
            <color indexed="81"/>
            <rFont val="Tahoma"/>
            <family val="2"/>
          </rPr>
          <t>system will total automatically</t>
        </r>
      </text>
    </comment>
    <comment ref="AN4" authorId="2" shapeId="0">
      <text>
        <r>
          <rPr>
            <sz val="8"/>
            <color indexed="81"/>
            <rFont val="Tahoma"/>
            <family val="2"/>
          </rPr>
          <t xml:space="preserve">
• Report total number of participants in the presentations - count all students receiving bibliographic instruction whether in tutorial groups, tours, or library skills classes;
• Personal one-on-one instruction in the use of sources should be counted as a reference transaction.
</t>
        </r>
      </text>
    </comment>
    <comment ref="AO4" authorId="2" shapeId="0">
      <text>
        <r>
          <rPr>
            <sz val="8"/>
            <color indexed="81"/>
            <rFont val="Tahoma"/>
            <family val="2"/>
          </rPr>
          <t xml:space="preserve">
</t>
        </r>
        <r>
          <rPr>
            <b/>
            <sz val="8"/>
            <color indexed="81"/>
            <rFont val="Tahoma"/>
            <family val="2"/>
          </rPr>
          <t>• Number of presentations to groups</t>
        </r>
        <r>
          <rPr>
            <sz val="8"/>
            <color indexed="81"/>
            <rFont val="Tahoma"/>
            <family val="2"/>
          </rPr>
          <t xml:space="preserve"> - Report the total number of library instruction sessions during the year.  Count sessions presented as part of formal bibliographic instruction programs including class presentations, orientation sessions and tours.  If the library sponsors multi-session credit courses that meet several times over the course of a semester, each session should be counted.  Presentations both on and off the premises should be included when they are sponsored by the library.  If you are using sampling, please include a footnote
</t>
        </r>
        <r>
          <rPr>
            <b/>
            <sz val="8"/>
            <color indexed="81"/>
            <rFont val="Tahoma"/>
            <family val="2"/>
          </rPr>
          <t>• include</t>
        </r>
        <r>
          <rPr>
            <sz val="8"/>
            <color indexed="81"/>
            <rFont val="Tahoma"/>
            <family val="2"/>
          </rPr>
          <t xml:space="preserve"> internet research or database searching classes;
</t>
        </r>
        <r>
          <rPr>
            <b/>
            <sz val="8"/>
            <color indexed="81"/>
            <rFont val="Tahoma"/>
            <family val="2"/>
          </rPr>
          <t>• include</t>
        </r>
        <r>
          <rPr>
            <sz val="8"/>
            <color indexed="81"/>
            <rFont val="Tahoma"/>
            <family val="2"/>
          </rPr>
          <t xml:space="preserve"> classes taught to faculty and other employee groups.
</t>
        </r>
      </text>
    </comment>
    <comment ref="AP4" authorId="2" shapeId="0">
      <text>
        <r>
          <rPr>
            <b/>
            <sz val="8"/>
            <color indexed="81"/>
            <rFont val="Tahoma"/>
            <family val="2"/>
          </rPr>
          <t xml:space="preserve">
Use Counter Report JR1</t>
        </r>
      </text>
    </comment>
    <comment ref="AQ4" authorId="2" shapeId="0">
      <text>
        <r>
          <rPr>
            <b/>
            <sz val="8"/>
            <color indexed="81"/>
            <rFont val="Tahoma"/>
            <family val="2"/>
          </rPr>
          <t xml:space="preserve">
Use Counter Report BR2 if possible; if not, use BR1</t>
        </r>
      </text>
    </comment>
    <comment ref="AS4" authorId="2" shapeId="0">
      <text>
        <r>
          <rPr>
            <sz val="8"/>
            <color indexed="81"/>
            <rFont val="Tahoma"/>
            <family val="2"/>
          </rPr>
          <t xml:space="preserve">
</t>
        </r>
        <r>
          <rPr>
            <b/>
            <sz val="8"/>
            <color indexed="81"/>
            <rFont val="Tahoma"/>
            <family val="2"/>
          </rPr>
          <t>•</t>
        </r>
        <r>
          <rPr>
            <sz val="8"/>
            <color indexed="81"/>
            <rFont val="Tahoma"/>
            <family val="2"/>
          </rPr>
          <t xml:space="preserve"> count all items which are charged out for use, whether the use is inside (e.g. reserve) or outside the library;</t>
        </r>
        <r>
          <rPr>
            <sz val="8"/>
            <color indexed="81"/>
            <rFont val="Tahoma"/>
            <family val="2"/>
          </rPr>
          <t xml:space="preserve">
</t>
        </r>
        <r>
          <rPr>
            <b/>
            <sz val="8"/>
            <color indexed="81"/>
            <rFont val="Tahoma"/>
            <family val="2"/>
          </rPr>
          <t>• exclude</t>
        </r>
        <r>
          <rPr>
            <sz val="8"/>
            <color indexed="81"/>
            <rFont val="Tahoma"/>
            <family val="2"/>
          </rPr>
          <t xml:space="preserve"> items charged out to other libraries on interlibrary loan (included in </t>
        </r>
        <r>
          <rPr>
            <b/>
            <sz val="8"/>
            <color indexed="81"/>
            <rFont val="Tahoma"/>
            <family val="2"/>
          </rPr>
          <t>g)</t>
        </r>
        <r>
          <rPr>
            <sz val="8"/>
            <color indexed="81"/>
            <rFont val="Tahoma"/>
            <family val="2"/>
          </rPr>
          <t xml:space="preserve"> below).
• </t>
        </r>
        <r>
          <rPr>
            <b/>
            <sz val="8"/>
            <color indexed="81"/>
            <rFont val="Tahoma"/>
            <family val="2"/>
          </rPr>
          <t>exclude</t>
        </r>
        <r>
          <rPr>
            <sz val="8"/>
            <color indexed="81"/>
            <rFont val="Tahoma"/>
            <family val="2"/>
          </rPr>
          <t xml:space="preserve"> renewals
</t>
        </r>
      </text>
    </comment>
    <comment ref="AT4" authorId="2" shapeId="0">
      <text>
        <r>
          <rPr>
            <sz val="8"/>
            <color indexed="81"/>
            <rFont val="Tahoma"/>
            <family val="2"/>
          </rPr>
          <t xml:space="preserve">
• count those items being used in the library and re-shelved by library employees, but that have not been charged out for use in the direct circulation transaction.</t>
        </r>
      </text>
    </comment>
    <comment ref="AU4" authorId="2" shapeId="0">
      <text>
        <r>
          <rPr>
            <sz val="8"/>
            <color indexed="81"/>
            <rFont val="Tahoma"/>
            <family val="2"/>
          </rPr>
          <t xml:space="preserve">
• Count all traffic upon exit from the library (usually provided via an electric eye on the library security system)</t>
        </r>
      </text>
    </comment>
    <comment ref="AV4" authorId="2" shapeId="0">
      <text>
        <r>
          <rPr>
            <sz val="8"/>
            <color indexed="81"/>
            <rFont val="Tahoma"/>
            <family val="2"/>
          </rPr>
          <t xml:space="preserve">Interlibrary loan:
• </t>
        </r>
        <r>
          <rPr>
            <b/>
            <sz val="8"/>
            <color indexed="81"/>
            <rFont val="Tahoma"/>
            <family val="2"/>
          </rPr>
          <t>include</t>
        </r>
        <r>
          <rPr>
            <sz val="8"/>
            <color indexed="81"/>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color indexed="81"/>
            <rFont val="Tahoma"/>
            <family val="2"/>
          </rPr>
          <t>include</t>
        </r>
        <r>
          <rPr>
            <sz val="8"/>
            <color indexed="81"/>
            <rFont val="Tahoma"/>
            <family val="2"/>
          </rPr>
          <t xml:space="preserve"> all items received through ILL and all items requested but not received;
• </t>
        </r>
        <r>
          <rPr>
            <b/>
            <sz val="8"/>
            <color indexed="81"/>
            <rFont val="Tahoma"/>
            <family val="2"/>
          </rPr>
          <t>exclude</t>
        </r>
        <r>
          <rPr>
            <sz val="8"/>
            <color indexed="81"/>
            <rFont val="Tahoma"/>
            <family val="2"/>
          </rPr>
          <t xml:space="preserve"> intercampus loans within your institution.
</t>
        </r>
      </text>
    </comment>
    <comment ref="AW4" authorId="2" shapeId="0">
      <text>
        <r>
          <rPr>
            <sz val="8"/>
            <color indexed="81"/>
            <rFont val="Tahoma"/>
            <family val="2"/>
          </rPr>
          <t xml:space="preserve">Interlibrary loan:
• </t>
        </r>
        <r>
          <rPr>
            <b/>
            <sz val="8"/>
            <color indexed="81"/>
            <rFont val="Tahoma"/>
            <family val="2"/>
          </rPr>
          <t>include</t>
        </r>
        <r>
          <rPr>
            <sz val="8"/>
            <color indexed="81"/>
            <rFont val="Tahoma"/>
            <family val="2"/>
          </rPr>
          <t xml:space="preserve"> items received or sent via any delivery method and from or to any type of library (including agencies with library holdings) in any part of the world;
• all NET, MEC, OJAC, and fileserver project figures are supplied by the ELN office;
• </t>
        </r>
        <r>
          <rPr>
            <b/>
            <sz val="8"/>
            <color indexed="81"/>
            <rFont val="Tahoma"/>
            <family val="2"/>
          </rPr>
          <t xml:space="preserve">include </t>
        </r>
        <r>
          <rPr>
            <sz val="8"/>
            <color indexed="81"/>
            <rFont val="Tahoma"/>
            <family val="2"/>
          </rPr>
          <t>all items sent through ILL and all items requested but unfilled;
•</t>
        </r>
        <r>
          <rPr>
            <b/>
            <sz val="8"/>
            <color indexed="81"/>
            <rFont val="Tahoma"/>
            <family val="2"/>
          </rPr>
          <t xml:space="preserve"> exclude</t>
        </r>
        <r>
          <rPr>
            <sz val="8"/>
            <color indexed="81"/>
            <rFont val="Tahoma"/>
            <family val="2"/>
          </rPr>
          <t xml:space="preserve"> intercampus loans within your institution.
</t>
        </r>
      </text>
    </comment>
    <comment ref="AY4" authorId="2" shapeId="0">
      <text>
        <r>
          <rPr>
            <sz val="8"/>
            <color indexed="81"/>
            <rFont val="Tahoma"/>
            <family val="2"/>
          </rPr>
          <t xml:space="preserve">
• count all salary &amp; benefit expenditures for library personnel as listed in </t>
        </r>
        <r>
          <rPr>
            <b/>
            <sz val="8"/>
            <color indexed="81"/>
            <rFont val="Tahoma"/>
            <family val="2"/>
          </rPr>
          <t>4</t>
        </r>
        <r>
          <rPr>
            <sz val="8"/>
            <color indexed="81"/>
            <rFont val="Tahoma"/>
            <family val="2"/>
          </rPr>
          <t xml:space="preserve"> above;
• </t>
        </r>
        <r>
          <rPr>
            <b/>
            <sz val="8"/>
            <color indexed="81"/>
            <rFont val="Tahoma"/>
            <family val="2"/>
          </rPr>
          <t>exclude</t>
        </r>
        <r>
          <rPr>
            <sz val="8"/>
            <color indexed="81"/>
            <rFont val="Tahoma"/>
            <family val="2"/>
          </rPr>
          <t xml:space="preserve"> personnel not covered by this survey (e.g. AV equipment distribution, Media Production or IMS);
• </t>
        </r>
        <r>
          <rPr>
            <b/>
            <sz val="8"/>
            <color indexed="81"/>
            <rFont val="Tahoma"/>
            <family val="2"/>
          </rPr>
          <t>include</t>
        </r>
        <r>
          <rPr>
            <sz val="8"/>
            <color indexed="81"/>
            <rFont val="Tahoma"/>
            <family val="2"/>
          </rPr>
          <t xml:space="preserve"> personnel working under special grant funding.
</t>
        </r>
      </text>
    </comment>
    <comment ref="AZ4" authorId="2" shapeId="0">
      <text>
        <r>
          <rPr>
            <sz val="8"/>
            <color indexed="81"/>
            <rFont val="Tahoma"/>
            <family val="2"/>
          </rPr>
          <t xml:space="preserve">
• </t>
        </r>
        <r>
          <rPr>
            <b/>
            <sz val="8"/>
            <color indexed="81"/>
            <rFont val="Tahoma"/>
            <family val="2"/>
          </rPr>
          <t>Monographs:</t>
        </r>
        <r>
          <rPr>
            <sz val="8"/>
            <color indexed="81"/>
            <rFont val="Tahoma"/>
            <family val="2"/>
          </rPr>
          <t xml:space="preserve"> count all expenditures on items listed as monographs in 5.1a above.
• </t>
        </r>
        <r>
          <rPr>
            <b/>
            <sz val="8"/>
            <color indexed="81"/>
            <rFont val="Tahoma"/>
            <family val="2"/>
          </rPr>
          <t>Audio-Visual:</t>
        </r>
        <r>
          <rPr>
            <sz val="8"/>
            <color indexed="81"/>
            <rFont val="Tahoma"/>
            <family val="2"/>
          </rPr>
          <t xml:space="preserve">  count all expenditures on items listed in 5.1b +5.1c + 5.1d above.
• </t>
        </r>
        <r>
          <rPr>
            <b/>
            <sz val="8"/>
            <color indexed="81"/>
            <rFont val="Tahoma"/>
            <family val="2"/>
          </rPr>
          <t>Current Print Periodicals:</t>
        </r>
        <r>
          <rPr>
            <sz val="8"/>
            <color indexed="81"/>
            <rFont val="Tahoma"/>
            <family val="2"/>
          </rPr>
          <t xml:space="preserve"> count all expenditures on current subscriptions to print periodicals and indexes as included in 5.1g above.
• </t>
        </r>
        <r>
          <rPr>
            <b/>
            <sz val="8"/>
            <color indexed="81"/>
            <rFont val="Tahoma"/>
            <family val="2"/>
          </rPr>
          <t>Electronic Monographs:</t>
        </r>
        <r>
          <rPr>
            <sz val="8"/>
            <color indexed="81"/>
            <rFont val="Tahoma"/>
            <family val="2"/>
          </rPr>
          <t xml:space="preserve"> count all expenditures on items listed in 5.2a above.
• </t>
        </r>
        <r>
          <rPr>
            <b/>
            <sz val="8"/>
            <color indexed="81"/>
            <rFont val="Tahoma"/>
            <family val="2"/>
          </rPr>
          <t>Streaming Media:</t>
        </r>
        <r>
          <rPr>
            <sz val="8"/>
            <color indexed="81"/>
            <rFont val="Tahoma"/>
            <family val="2"/>
          </rPr>
          <t xml:space="preserve">  count all expenditures on items listed in 5.2b above.
• </t>
        </r>
        <r>
          <rPr>
            <b/>
            <sz val="8"/>
            <color indexed="81"/>
            <rFont val="Tahoma"/>
            <family val="2"/>
          </rPr>
          <t>Electronic Serial Titles:</t>
        </r>
        <r>
          <rPr>
            <sz val="8"/>
            <color indexed="81"/>
            <rFont val="Tahoma"/>
            <family val="2"/>
          </rPr>
          <t xml:space="preserve"> count all expenditures on items listed in 5.2c above.
• </t>
        </r>
        <r>
          <rPr>
            <b/>
            <sz val="8"/>
            <color indexed="81"/>
            <rFont val="Tahoma"/>
            <family val="2"/>
          </rPr>
          <t>Other Electronic Resources:</t>
        </r>
        <r>
          <rPr>
            <sz val="8"/>
            <color indexed="81"/>
            <rFont val="Tahoma"/>
            <family val="2"/>
          </rPr>
          <t xml:space="preserve">  resources not captured elsewhere, including but not be limited to: statistics, A&amp;I, databases of art works etc.
</t>
        </r>
      </text>
    </comment>
    <comment ref="BA4" authorId="2" shapeId="0">
      <text>
        <r>
          <rPr>
            <sz val="8"/>
            <color indexed="81"/>
            <rFont val="Tahoma"/>
            <family val="2"/>
          </rPr>
          <t xml:space="preserve">
• </t>
        </r>
        <r>
          <rPr>
            <b/>
            <sz val="8"/>
            <color indexed="81"/>
            <rFont val="Tahoma"/>
            <family val="2"/>
          </rPr>
          <t>Include</t>
        </r>
        <r>
          <rPr>
            <sz val="8"/>
            <color indexed="81"/>
            <rFont val="Tahoma"/>
            <family val="2"/>
          </rPr>
          <t xml:space="preserve"> all expenditures from special funding sources e.g. one time capital grants. </t>
        </r>
      </text>
    </comment>
    <comment ref="BB4" authorId="2" shapeId="0">
      <text>
        <r>
          <rPr>
            <sz val="8"/>
            <color indexed="81"/>
            <rFont val="Tahoma"/>
            <family val="2"/>
          </rPr>
          <t xml:space="preserve">
• count all other library expenditures (i.e. those expenditures that are not related to personnel and collections);
•</t>
        </r>
        <r>
          <rPr>
            <b/>
            <sz val="8"/>
            <color indexed="81"/>
            <rFont val="Tahoma"/>
            <family val="2"/>
          </rPr>
          <t xml:space="preserve"> include</t>
        </r>
        <r>
          <rPr>
            <sz val="8"/>
            <color indexed="81"/>
            <rFont val="Tahoma"/>
            <family val="2"/>
          </rPr>
          <t xml:space="preserve"> only those other costs (e.g. printing, postage, interlibrary loans, mileage, conferences, supplies, etc.) if they are paid by the library's budget;
• use explanatory notes to indicate any variations from the norm.
 Include all expenses not included in Staffing or Collections in 7M - Other.</t>
        </r>
      </text>
    </comment>
    <comment ref="BC4" authorId="2" shapeId="0">
      <text>
        <r>
          <rPr>
            <sz val="8"/>
            <color indexed="81"/>
            <rFont val="Tahoma"/>
            <family val="2"/>
          </rPr>
          <t xml:space="preserve">
</t>
        </r>
        <r>
          <rPr>
            <b/>
            <sz val="9"/>
            <color indexed="81"/>
            <rFont val="Tahoma"/>
            <family val="2"/>
          </rPr>
          <t>(system will total automatically)</t>
        </r>
        <r>
          <rPr>
            <sz val="9"/>
            <color indexed="81"/>
            <rFont val="Tahoma"/>
            <family val="2"/>
          </rPr>
          <t xml:space="preserve">
* add a + l + m = n</t>
        </r>
        <r>
          <rPr>
            <sz val="8"/>
            <color indexed="81"/>
            <rFont val="Tahoma"/>
            <family val="2"/>
          </rPr>
          <t xml:space="preserve">
</t>
        </r>
      </text>
    </comment>
    <comment ref="BE4" authorId="2" shapeId="0">
      <text>
        <r>
          <rPr>
            <sz val="8"/>
            <color indexed="81"/>
            <rFont val="Tahoma"/>
            <family val="2"/>
          </rPr>
          <t xml:space="preserve">
</t>
        </r>
        <r>
          <rPr>
            <b/>
            <sz val="8"/>
            <color indexed="81"/>
            <rFont val="Tahoma"/>
            <family val="2"/>
          </rPr>
          <t>Base ministry grant:</t>
        </r>
        <r>
          <rPr>
            <sz val="8"/>
            <color indexed="81"/>
            <rFont val="Tahoma"/>
            <family val="2"/>
          </rPr>
          <t xml:space="preserve"> Expenditures as reported from Audited Financial Statement for institution
</t>
        </r>
        <r>
          <rPr>
            <b/>
            <sz val="8"/>
            <color indexed="81"/>
            <rFont val="Tahoma"/>
            <family val="2"/>
          </rPr>
          <t>Other operating revenues as reported from Audited Financial Statement for institution:</t>
        </r>
        <r>
          <rPr>
            <sz val="8"/>
            <color indexed="81"/>
            <rFont val="Tahoma"/>
            <family val="2"/>
          </rPr>
          <t xml:space="preserve">
• include all items that are considered in calculating your institution's expenditures;
• exclude institutional capital (i.e. new building funds, upgrading of present buildings, roads etc.);
• use explanatory notes to provide details on any exceptions or variations from the norm.
</t>
        </r>
      </text>
    </comment>
    <comment ref="BH4" authorId="0" shapeId="0">
      <text>
        <r>
          <rPr>
            <b/>
            <sz val="9"/>
            <color indexed="81"/>
            <rFont val="Tahoma"/>
            <family val="2"/>
          </rPr>
          <t>Total area in square meters:
*</t>
        </r>
        <r>
          <rPr>
            <sz val="9"/>
            <color indexed="81"/>
            <rFont val="Tahoma"/>
            <family val="2"/>
          </rPr>
          <t xml:space="preserve"> for each campus with library personnel provide library area in square meters (to convert from square ft. to square meters multiply sq. Ft. by .0929, e.g. 30,000 sq. ft. x .0929 - 2787 sq. meters);
</t>
        </r>
        <r>
          <rPr>
            <b/>
            <sz val="9"/>
            <color indexed="81"/>
            <rFont val="Tahoma"/>
            <family val="2"/>
          </rPr>
          <t>*</t>
        </r>
        <r>
          <rPr>
            <sz val="9"/>
            <color indexed="81"/>
            <rFont val="Tahoma"/>
            <family val="2"/>
          </rPr>
          <t xml:space="preserve"> </t>
        </r>
        <r>
          <rPr>
            <b/>
            <sz val="9"/>
            <color indexed="81"/>
            <rFont val="Tahoma"/>
            <family val="2"/>
          </rPr>
          <t>include</t>
        </r>
        <r>
          <rPr>
            <sz val="9"/>
            <color indexed="81"/>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color indexed="81"/>
            <rFont val="Tahoma"/>
            <family val="2"/>
          </rPr>
          <t>* exclude</t>
        </r>
        <r>
          <rPr>
            <sz val="9"/>
            <color indexed="81"/>
            <rFont val="Tahoma"/>
            <family val="2"/>
          </rPr>
          <t xml:space="preserve"> areas used solely for janitorial, custodial and mechanical storage or services, lobbies, vestibules, building corridors, and other general access areas;</t>
        </r>
      </text>
    </comment>
    <comment ref="BI4" authorId="0" shapeId="0">
      <text>
        <r>
          <rPr>
            <b/>
            <sz val="9"/>
            <color indexed="81"/>
            <rFont val="Tahoma"/>
            <family val="2"/>
          </rPr>
          <t>Total number of seats:</t>
        </r>
        <r>
          <rPr>
            <sz val="9"/>
            <color indexed="81"/>
            <rFont val="Tahoma"/>
            <family val="2"/>
          </rPr>
          <t xml:space="preserve">
* for each campus with library personnel count all study spaces for library users;
</t>
        </r>
        <r>
          <rPr>
            <b/>
            <sz val="9"/>
            <color indexed="81"/>
            <rFont val="Tahoma"/>
            <family val="2"/>
          </rPr>
          <t>* include</t>
        </r>
        <r>
          <rPr>
            <sz val="9"/>
            <color indexed="81"/>
            <rFont val="Tahoma"/>
            <family val="2"/>
          </rPr>
          <t xml:space="preserve"> seats at computer workstations, equipment carrels, etc.
</t>
        </r>
        <r>
          <rPr>
            <b/>
            <sz val="9"/>
            <color indexed="81"/>
            <rFont val="Tahoma"/>
            <family val="2"/>
          </rPr>
          <t>* exclude</t>
        </r>
        <r>
          <rPr>
            <sz val="9"/>
            <color indexed="81"/>
            <rFont val="Tahoma"/>
            <family val="2"/>
          </rPr>
          <t xml:space="preserve"> seats in staff areas, offices, meeting rooms, and other areas not normally occupied by users of the library materials.</t>
        </r>
      </text>
    </comment>
    <comment ref="BJ4" authorId="0" shapeId="0">
      <text>
        <r>
          <rPr>
            <b/>
            <sz val="9"/>
            <color indexed="81"/>
            <rFont val="Tahoma"/>
            <family val="2"/>
          </rPr>
          <t>Total hours open per week:</t>
        </r>
        <r>
          <rPr>
            <sz val="9"/>
            <color indexed="81"/>
            <rFont val="Tahoma"/>
            <family val="2"/>
          </rPr>
          <t xml:space="preserve">
• for each campus with library personnel count total operating hours per week (with library staff present for library service)
</t>
        </r>
      </text>
    </comment>
    <comment ref="BL4" authorId="0" shapeId="0">
      <text>
        <r>
          <rPr>
            <b/>
            <sz val="9"/>
            <color indexed="81"/>
            <rFont val="Tahoma"/>
            <family val="2"/>
          </rPr>
          <t>Total area in square meters:
*</t>
        </r>
        <r>
          <rPr>
            <sz val="9"/>
            <color indexed="81"/>
            <rFont val="Tahoma"/>
            <family val="2"/>
          </rPr>
          <t xml:space="preserve"> for each campus with library personnel provide library area in square meters (to convert from square ft. to square meters multiply sq. Ft. by .0929, e.g. 30,000 sq. ft. x .0929 - 2787 sq. meters);
</t>
        </r>
        <r>
          <rPr>
            <b/>
            <sz val="9"/>
            <color indexed="81"/>
            <rFont val="Tahoma"/>
            <family val="2"/>
          </rPr>
          <t>*</t>
        </r>
        <r>
          <rPr>
            <sz val="9"/>
            <color indexed="81"/>
            <rFont val="Tahoma"/>
            <family val="2"/>
          </rPr>
          <t xml:space="preserve"> </t>
        </r>
        <r>
          <rPr>
            <b/>
            <sz val="9"/>
            <color indexed="81"/>
            <rFont val="Tahoma"/>
            <family val="2"/>
          </rPr>
          <t>include</t>
        </r>
        <r>
          <rPr>
            <sz val="9"/>
            <color indexed="81"/>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color indexed="81"/>
            <rFont val="Tahoma"/>
            <family val="2"/>
          </rPr>
          <t>* exclude</t>
        </r>
        <r>
          <rPr>
            <sz val="9"/>
            <color indexed="81"/>
            <rFont val="Tahoma"/>
            <family val="2"/>
          </rPr>
          <t xml:space="preserve"> areas used solely for janitorial, custodial and mechanical storage or services, lobbies, vestibules, building corridors, and other general access areas;</t>
        </r>
      </text>
    </comment>
    <comment ref="BM4" authorId="0" shapeId="0">
      <text>
        <r>
          <rPr>
            <b/>
            <sz val="9"/>
            <color indexed="81"/>
            <rFont val="Tahoma"/>
            <family val="2"/>
          </rPr>
          <t>Total number of seats:</t>
        </r>
        <r>
          <rPr>
            <sz val="9"/>
            <color indexed="81"/>
            <rFont val="Tahoma"/>
            <family val="2"/>
          </rPr>
          <t xml:space="preserve">
* for each campus with library personnel count all study spaces for library users;
</t>
        </r>
        <r>
          <rPr>
            <b/>
            <sz val="9"/>
            <color indexed="81"/>
            <rFont val="Tahoma"/>
            <family val="2"/>
          </rPr>
          <t>* include</t>
        </r>
        <r>
          <rPr>
            <sz val="9"/>
            <color indexed="81"/>
            <rFont val="Tahoma"/>
            <family val="2"/>
          </rPr>
          <t xml:space="preserve"> seats at computer workstations, equipment carrels, etc.
</t>
        </r>
        <r>
          <rPr>
            <b/>
            <sz val="9"/>
            <color indexed="81"/>
            <rFont val="Tahoma"/>
            <family val="2"/>
          </rPr>
          <t>* exclude</t>
        </r>
        <r>
          <rPr>
            <sz val="9"/>
            <color indexed="81"/>
            <rFont val="Tahoma"/>
            <family val="2"/>
          </rPr>
          <t xml:space="preserve"> seats in staff areas, offices, meeting rooms, and other areas not normally occupied by users of the library materials.</t>
        </r>
      </text>
    </comment>
    <comment ref="BN4" authorId="0" shapeId="0">
      <text>
        <r>
          <rPr>
            <b/>
            <sz val="9"/>
            <color indexed="81"/>
            <rFont val="Tahoma"/>
            <family val="2"/>
          </rPr>
          <t>Total hours open per week:</t>
        </r>
        <r>
          <rPr>
            <sz val="9"/>
            <color indexed="81"/>
            <rFont val="Tahoma"/>
            <family val="2"/>
          </rPr>
          <t xml:space="preserve">
• for each campus with library personnel count total operating hours per week (with library staff present for library service)
</t>
        </r>
      </text>
    </comment>
    <comment ref="BP4" authorId="0" shapeId="0">
      <text>
        <r>
          <rPr>
            <b/>
            <sz val="9"/>
            <color indexed="81"/>
            <rFont val="Tahoma"/>
            <family val="2"/>
          </rPr>
          <t>Total area in square meters:
*</t>
        </r>
        <r>
          <rPr>
            <sz val="9"/>
            <color indexed="81"/>
            <rFont val="Tahoma"/>
            <family val="2"/>
          </rPr>
          <t xml:space="preserve"> for each campus with library personnel provide library area in square meters (to convert from square ft. to square meters multiply sq. Ft. by .0929, e.g. 30,000 sq. ft. x .0929 - 2787 sq. meters);
</t>
        </r>
        <r>
          <rPr>
            <b/>
            <sz val="9"/>
            <color indexed="81"/>
            <rFont val="Tahoma"/>
            <family val="2"/>
          </rPr>
          <t>*</t>
        </r>
        <r>
          <rPr>
            <sz val="9"/>
            <color indexed="81"/>
            <rFont val="Tahoma"/>
            <family val="2"/>
          </rPr>
          <t xml:space="preserve"> </t>
        </r>
        <r>
          <rPr>
            <b/>
            <sz val="9"/>
            <color indexed="81"/>
            <rFont val="Tahoma"/>
            <family val="2"/>
          </rPr>
          <t>include</t>
        </r>
        <r>
          <rPr>
            <sz val="9"/>
            <color indexed="81"/>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color indexed="81"/>
            <rFont val="Tahoma"/>
            <family val="2"/>
          </rPr>
          <t>* exclude</t>
        </r>
        <r>
          <rPr>
            <sz val="9"/>
            <color indexed="81"/>
            <rFont val="Tahoma"/>
            <family val="2"/>
          </rPr>
          <t xml:space="preserve"> areas used solely for janitorial, custodial and mechanical storage or services, lobbies, vestibules, building corridors, and other general access areas;</t>
        </r>
      </text>
    </comment>
    <comment ref="BQ4" authorId="0" shapeId="0">
      <text>
        <r>
          <rPr>
            <b/>
            <sz val="9"/>
            <color indexed="81"/>
            <rFont val="Tahoma"/>
            <family val="2"/>
          </rPr>
          <t>Total number of seats:</t>
        </r>
        <r>
          <rPr>
            <sz val="9"/>
            <color indexed="81"/>
            <rFont val="Tahoma"/>
            <family val="2"/>
          </rPr>
          <t xml:space="preserve">
* for each campus with library personnel count all study spaces for library users;
</t>
        </r>
        <r>
          <rPr>
            <b/>
            <sz val="9"/>
            <color indexed="81"/>
            <rFont val="Tahoma"/>
            <family val="2"/>
          </rPr>
          <t>* include</t>
        </r>
        <r>
          <rPr>
            <sz val="9"/>
            <color indexed="81"/>
            <rFont val="Tahoma"/>
            <family val="2"/>
          </rPr>
          <t xml:space="preserve"> seats at computer workstations, equipment carrels, etc.
</t>
        </r>
        <r>
          <rPr>
            <b/>
            <sz val="9"/>
            <color indexed="81"/>
            <rFont val="Tahoma"/>
            <family val="2"/>
          </rPr>
          <t>* exclude</t>
        </r>
        <r>
          <rPr>
            <sz val="9"/>
            <color indexed="81"/>
            <rFont val="Tahoma"/>
            <family val="2"/>
          </rPr>
          <t xml:space="preserve"> seats in staff areas, offices, meeting rooms, and other areas not normally occupied by users of the library materials.</t>
        </r>
      </text>
    </comment>
    <comment ref="BR4" authorId="0" shapeId="0">
      <text>
        <r>
          <rPr>
            <b/>
            <sz val="9"/>
            <color indexed="81"/>
            <rFont val="Tahoma"/>
            <family val="2"/>
          </rPr>
          <t>Total hours open per week:</t>
        </r>
        <r>
          <rPr>
            <sz val="9"/>
            <color indexed="81"/>
            <rFont val="Tahoma"/>
            <family val="2"/>
          </rPr>
          <t xml:space="preserve">
• for each campus with library personnel count total operating hours per week (with library staff present for library service)
</t>
        </r>
      </text>
    </comment>
    <comment ref="BT4" authorId="0" shapeId="0">
      <text>
        <r>
          <rPr>
            <b/>
            <sz val="9"/>
            <color indexed="81"/>
            <rFont val="Tahoma"/>
            <family val="2"/>
          </rPr>
          <t>Total area in square meters:
*</t>
        </r>
        <r>
          <rPr>
            <sz val="9"/>
            <color indexed="81"/>
            <rFont val="Tahoma"/>
            <family val="2"/>
          </rPr>
          <t xml:space="preserve"> for each campus with library personnel provide library area in square meters (to convert from square ft. to square meters multiply sq. Ft. by .0929, e.g. 30,000 sq. ft. x .0929 - 2787 sq. meters);
</t>
        </r>
        <r>
          <rPr>
            <b/>
            <sz val="9"/>
            <color indexed="81"/>
            <rFont val="Tahoma"/>
            <family val="2"/>
          </rPr>
          <t>*</t>
        </r>
        <r>
          <rPr>
            <sz val="9"/>
            <color indexed="81"/>
            <rFont val="Tahoma"/>
            <family val="2"/>
          </rPr>
          <t xml:space="preserve"> </t>
        </r>
        <r>
          <rPr>
            <b/>
            <sz val="9"/>
            <color indexed="81"/>
            <rFont val="Tahoma"/>
            <family val="2"/>
          </rPr>
          <t>include</t>
        </r>
        <r>
          <rPr>
            <sz val="9"/>
            <color indexed="81"/>
            <rFont val="Tahoma"/>
            <family val="2"/>
          </rPr>
          <t xml:space="preserve"> space for books and other library materials, space for storage of AV equiment if control of this equpment is the library's responsibility, library classrooms, study stations, seminar and study rooms, and workspace for library personnel;
</t>
        </r>
        <r>
          <rPr>
            <b/>
            <sz val="9"/>
            <color indexed="81"/>
            <rFont val="Tahoma"/>
            <family val="2"/>
          </rPr>
          <t>* exclude</t>
        </r>
        <r>
          <rPr>
            <sz val="9"/>
            <color indexed="81"/>
            <rFont val="Tahoma"/>
            <family val="2"/>
          </rPr>
          <t xml:space="preserve"> areas used solely for janitorial, custodial and mechanical storage or services, lobbies, vestibules, building corridors, and other general access areas;</t>
        </r>
      </text>
    </comment>
    <comment ref="BU4" authorId="0" shapeId="0">
      <text>
        <r>
          <rPr>
            <b/>
            <sz val="9"/>
            <color indexed="81"/>
            <rFont val="Tahoma"/>
            <family val="2"/>
          </rPr>
          <t>Total number of seats:</t>
        </r>
        <r>
          <rPr>
            <sz val="9"/>
            <color indexed="81"/>
            <rFont val="Tahoma"/>
            <family val="2"/>
          </rPr>
          <t xml:space="preserve">
* for each campus with library personnel count all study spaces for library users;
</t>
        </r>
        <r>
          <rPr>
            <b/>
            <sz val="9"/>
            <color indexed="81"/>
            <rFont val="Tahoma"/>
            <family val="2"/>
          </rPr>
          <t>* include</t>
        </r>
        <r>
          <rPr>
            <sz val="9"/>
            <color indexed="81"/>
            <rFont val="Tahoma"/>
            <family val="2"/>
          </rPr>
          <t xml:space="preserve"> seats at computer workstations, equipment carrels, etc.
</t>
        </r>
        <r>
          <rPr>
            <b/>
            <sz val="9"/>
            <color indexed="81"/>
            <rFont val="Tahoma"/>
            <family val="2"/>
          </rPr>
          <t>* exclude</t>
        </r>
        <r>
          <rPr>
            <sz val="9"/>
            <color indexed="81"/>
            <rFont val="Tahoma"/>
            <family val="2"/>
          </rPr>
          <t xml:space="preserve"> seats in staff areas, offices, meeting rooms, and other areas not normally occupied by users of the library materials.</t>
        </r>
      </text>
    </comment>
    <comment ref="BV4" authorId="0" shapeId="0">
      <text>
        <r>
          <rPr>
            <b/>
            <sz val="9"/>
            <color indexed="81"/>
            <rFont val="Tahoma"/>
            <family val="2"/>
          </rPr>
          <t>Total hours open per week:</t>
        </r>
        <r>
          <rPr>
            <sz val="9"/>
            <color indexed="81"/>
            <rFont val="Tahoma"/>
            <family val="2"/>
          </rPr>
          <t xml:space="preserve">
• for each campus with library personnel count total operating hours per week (with library staff present for library service)
</t>
        </r>
      </text>
    </comment>
    <comment ref="BW4" authorId="0" shapeId="0">
      <text>
        <r>
          <rPr>
            <b/>
            <sz val="9"/>
            <color indexed="81"/>
            <rFont val="Tahoma"/>
            <family val="2"/>
          </rPr>
          <t xml:space="preserve">
</t>
        </r>
        <r>
          <rPr>
            <b/>
            <sz val="9"/>
            <color indexed="81"/>
            <rFont val="Tahoma"/>
            <family val="2"/>
          </rPr>
          <t xml:space="preserve">• Do not enter an amount into this column – the system will automatically total.
</t>
        </r>
      </text>
    </comment>
    <comment ref="BX4" authorId="0" shapeId="0">
      <text>
        <r>
          <rPr>
            <sz val="9"/>
            <color indexed="81"/>
            <rFont val="Tahoma"/>
            <family val="2"/>
          </rPr>
          <t xml:space="preserve">
</t>
        </r>
        <r>
          <rPr>
            <b/>
            <sz val="9"/>
            <color indexed="81"/>
            <rFont val="Tahoma"/>
            <family val="2"/>
          </rPr>
          <t>• Do not enter an amount into this column – the system will automatically total.</t>
        </r>
      </text>
    </comment>
    <comment ref="BY4" authorId="0" shapeId="0">
      <text>
        <r>
          <rPr>
            <b/>
            <sz val="9"/>
            <color indexed="81"/>
            <rFont val="Tahoma"/>
            <family val="2"/>
          </rPr>
          <t xml:space="preserve">
</t>
        </r>
        <r>
          <rPr>
            <b/>
            <sz val="9"/>
            <color indexed="81"/>
            <rFont val="Tahoma"/>
            <family val="2"/>
          </rPr>
          <t xml:space="preserve">• Do not enter an amount into this column – the system will automatically total.
</t>
        </r>
      </text>
    </comment>
    <comment ref="CA4" authorId="1" shapeId="0">
      <text>
        <r>
          <rPr>
            <sz val="9"/>
            <color indexed="81"/>
            <rFont val="Tahoma"/>
            <family val="2"/>
          </rPr>
          <t xml:space="preserve">
For each campus library, count all public workstations that have Internet access  </t>
        </r>
        <r>
          <rPr>
            <u/>
            <sz val="9"/>
            <color indexed="81"/>
            <rFont val="Tahoma"/>
            <family val="2"/>
          </rPr>
          <t>(these are also counted in 9b above as part of the seat count)</t>
        </r>
        <r>
          <rPr>
            <sz val="9"/>
            <color indexed="81"/>
            <rFont val="Tahoma"/>
            <family val="2"/>
          </rPr>
          <t xml:space="preserve">. </t>
        </r>
      </text>
    </comment>
    <comment ref="CC4" authorId="0" shapeId="0">
      <text>
        <r>
          <rPr>
            <sz val="9"/>
            <color indexed="81"/>
            <rFont val="Tahoma"/>
            <family val="2"/>
          </rPr>
          <t xml:space="preserve">
* self explanatory;
* use explanatory notes for any variations.
</t>
        </r>
      </text>
    </comment>
    <comment ref="CD4" authorId="0" shapeId="0">
      <text>
        <r>
          <rPr>
            <sz val="9"/>
            <color indexed="81"/>
            <rFont val="Tahoma"/>
            <family val="2"/>
          </rPr>
          <t xml:space="preserve">
* self explanatory;
* use explanatory notes for any variations.
</t>
        </r>
      </text>
    </comment>
    <comment ref="CE4" authorId="0" shapeId="0">
      <text>
        <r>
          <rPr>
            <sz val="9"/>
            <color indexed="81"/>
            <rFont val="Tahoma"/>
            <family val="2"/>
          </rPr>
          <t xml:space="preserve">
* self explanatory;
* use explanatory notes for any variations.
</t>
        </r>
      </text>
    </comment>
    <comment ref="CF4" authorId="0" shapeId="0">
      <text>
        <r>
          <rPr>
            <b/>
            <sz val="9"/>
            <color indexed="81"/>
            <rFont val="Tahoma"/>
            <family val="2"/>
          </rPr>
          <t xml:space="preserve">
</t>
        </r>
        <r>
          <rPr>
            <sz val="9"/>
            <color indexed="81"/>
            <rFont val="Tahoma"/>
            <family val="2"/>
          </rPr>
          <t xml:space="preserve">e.g. Summon, Ebsco Discovery Service, Primo.
</t>
        </r>
      </text>
    </comment>
    <comment ref="CG4" authorId="0" shapeId="0">
      <text>
        <r>
          <rPr>
            <sz val="9"/>
            <color indexed="81"/>
            <rFont val="Tahoma"/>
            <family val="2"/>
          </rPr>
          <t xml:space="preserve">
Electronic Resource Management (e.g. CUFTS)
</t>
        </r>
      </text>
    </comment>
    <comment ref="CH4" authorId="0" shapeId="0">
      <text>
        <r>
          <rPr>
            <sz val="9"/>
            <color indexed="81"/>
            <rFont val="Tahoma"/>
            <family val="2"/>
          </rPr>
          <t xml:space="preserve">
e.g. SFX, CUFTS/Godot)
</t>
        </r>
      </text>
    </comment>
    <comment ref="CI25" authorId="4" shapeId="0">
      <text>
        <r>
          <rPr>
            <b/>
            <sz val="9"/>
            <color indexed="81"/>
            <rFont val="Tahoma"/>
            <family val="2"/>
          </rPr>
          <t>Patricia Cia:</t>
        </r>
        <r>
          <rPr>
            <sz val="9"/>
            <color indexed="81"/>
            <rFont val="Tahoma"/>
            <family val="2"/>
          </rPr>
          <t xml:space="preserve">
Not filled in, copied over from last year</t>
        </r>
      </text>
    </comment>
    <comment ref="CA26" authorId="4" shapeId="0">
      <text>
        <r>
          <rPr>
            <b/>
            <sz val="9"/>
            <color indexed="81"/>
            <rFont val="Tahoma"/>
            <family val="2"/>
          </rPr>
          <t>Patricia Cia:</t>
        </r>
        <r>
          <rPr>
            <sz val="9"/>
            <color indexed="81"/>
            <rFont val="Tahoma"/>
            <family val="2"/>
          </rPr>
          <t xml:space="preserve">
last columns not completed, copied over from last year</t>
        </r>
      </text>
    </comment>
    <comment ref="CI26" authorId="4" shapeId="0">
      <text>
        <r>
          <rPr>
            <b/>
            <sz val="9"/>
            <color indexed="81"/>
            <rFont val="Tahoma"/>
            <family val="2"/>
          </rPr>
          <t>Patricia Cia:</t>
        </r>
        <r>
          <rPr>
            <sz val="9"/>
            <color indexed="81"/>
            <rFont val="Tahoma"/>
            <family val="2"/>
          </rPr>
          <t xml:space="preserve">
Not filled in, copied over from last year</t>
        </r>
      </text>
    </comment>
    <comment ref="CI28" authorId="4" shapeId="0">
      <text>
        <r>
          <rPr>
            <b/>
            <sz val="9"/>
            <color indexed="81"/>
            <rFont val="Tahoma"/>
            <family val="2"/>
          </rPr>
          <t>Patricia Cia:</t>
        </r>
        <r>
          <rPr>
            <sz val="9"/>
            <color indexed="81"/>
            <rFont val="Tahoma"/>
            <family val="2"/>
          </rPr>
          <t xml:space="preserve">
not filled in, copied over from last year</t>
        </r>
      </text>
    </comment>
  </commentList>
</comments>
</file>

<file path=xl/sharedStrings.xml><?xml version="1.0" encoding="utf-8"?>
<sst xmlns="http://schemas.openxmlformats.org/spreadsheetml/2006/main" count="822" uniqueCount="482">
  <si>
    <t>Fiscal Year</t>
  </si>
  <si>
    <t>Name of Library</t>
  </si>
  <si>
    <t>Name of Library Director</t>
  </si>
  <si>
    <t>BCIT</t>
  </si>
  <si>
    <t>LC</t>
  </si>
  <si>
    <t>UBC</t>
  </si>
  <si>
    <t>CAM</t>
  </si>
  <si>
    <t>CNC</t>
  </si>
  <si>
    <t>DOUG</t>
  </si>
  <si>
    <t>JI</t>
  </si>
  <si>
    <t>UNBC</t>
  </si>
  <si>
    <t>NI</t>
  </si>
  <si>
    <t>NL</t>
  </si>
  <si>
    <t>RR</t>
  </si>
  <si>
    <t>SEL</t>
  </si>
  <si>
    <t>TWU</t>
  </si>
  <si>
    <t>UVIC</t>
  </si>
  <si>
    <t>VCC</t>
  </si>
  <si>
    <t>Library</t>
  </si>
  <si>
    <t>Library Type</t>
  </si>
  <si>
    <t>a</t>
  </si>
  <si>
    <t>b</t>
  </si>
  <si>
    <t>c</t>
  </si>
  <si>
    <t>d</t>
  </si>
  <si>
    <t>e</t>
  </si>
  <si>
    <t>g</t>
  </si>
  <si>
    <t>f</t>
  </si>
  <si>
    <t>h</t>
  </si>
  <si>
    <t>1. LIBRARY</t>
  </si>
  <si>
    <t>Ratios</t>
  </si>
  <si>
    <t>SFU</t>
  </si>
  <si>
    <t>10. COMPUTING INFRASTRUCTURE</t>
  </si>
  <si>
    <t>LEGEND</t>
  </si>
  <si>
    <t>TRU</t>
  </si>
  <si>
    <t>OC</t>
  </si>
  <si>
    <t>a+c=e</t>
  </si>
  <si>
    <t>b+d=f</t>
  </si>
  <si>
    <t xml:space="preserve"> </t>
  </si>
  <si>
    <t xml:space="preserve">a (i) </t>
  </si>
  <si>
    <t>a+b+c=d</t>
  </si>
  <si>
    <t>d + e = f</t>
  </si>
  <si>
    <t xml:space="preserve">a (ii) </t>
  </si>
  <si>
    <t>4. LIBRARY PERSONNEL</t>
  </si>
  <si>
    <t>6. USE</t>
  </si>
  <si>
    <t>a(i)+a(ii)=a (iii)</t>
  </si>
  <si>
    <t>FTE Students (audited)</t>
  </si>
  <si>
    <t xml:space="preserve">Service plan total Actual </t>
  </si>
  <si>
    <t>FTE faculty</t>
  </si>
  <si>
    <t>FTE Library Staff</t>
  </si>
  <si>
    <t>FTE Other Professionals</t>
  </si>
  <si>
    <t>FTE Student Aides</t>
  </si>
  <si>
    <t>Monographs</t>
  </si>
  <si>
    <t>Reference Questions</t>
  </si>
  <si>
    <t>Directional questions</t>
  </si>
  <si>
    <t>Circulation: Direct</t>
  </si>
  <si>
    <t>Circulation:                   In-Library Use</t>
  </si>
  <si>
    <t>Gate Count</t>
  </si>
  <si>
    <t>Other</t>
  </si>
  <si>
    <t>Total number of seats</t>
  </si>
  <si>
    <t>Cataloguing</t>
  </si>
  <si>
    <t>Primary source of bibliographic records</t>
  </si>
  <si>
    <t>Interlibrary Loans</t>
  </si>
  <si>
    <t>ITA (Foundation + Apprenticeship) Actual</t>
  </si>
  <si>
    <t>QUC</t>
  </si>
  <si>
    <t>COTR</t>
  </si>
  <si>
    <t>i</t>
  </si>
  <si>
    <t>ECUAD</t>
  </si>
  <si>
    <t>KPU</t>
  </si>
  <si>
    <t>VIU</t>
  </si>
  <si>
    <t xml:space="preserve">UFV </t>
  </si>
  <si>
    <t>Statistics contact</t>
  </si>
  <si>
    <t>CAPU</t>
  </si>
  <si>
    <t>UFV</t>
  </si>
  <si>
    <t>5.1 COLLECTIONS - PHYSICAL</t>
  </si>
  <si>
    <t>Videos &amp; Films</t>
  </si>
  <si>
    <r>
      <t xml:space="preserve">Total Volumes in Library Collection </t>
    </r>
    <r>
      <rPr>
        <sz val="9"/>
        <rFont val="Arial"/>
        <family val="2"/>
      </rPr>
      <t>(system will total automatically)</t>
    </r>
  </si>
  <si>
    <t>Total Current Print Subscriptions</t>
  </si>
  <si>
    <t>Electronic Monographs</t>
  </si>
  <si>
    <t>Total Electronic Titles in Collection (system will total automatically)</t>
  </si>
  <si>
    <t>5.2 COLLECTIONS - ELECTRONIC</t>
  </si>
  <si>
    <r>
      <t xml:space="preserve"> No. of Campuses </t>
    </r>
    <r>
      <rPr>
        <b/>
        <sz val="10"/>
        <rFont val="Arial"/>
        <family val="2"/>
      </rPr>
      <t>with</t>
    </r>
    <r>
      <rPr>
        <sz val="10"/>
        <rFont val="Arial"/>
        <family val="2"/>
      </rPr>
      <t xml:space="preserve"> Library Staff</t>
    </r>
  </si>
  <si>
    <r>
      <t xml:space="preserve">No. of Campuses </t>
    </r>
    <r>
      <rPr>
        <b/>
        <sz val="10"/>
        <rFont val="Arial"/>
        <family val="2"/>
      </rPr>
      <t>without</t>
    </r>
    <r>
      <rPr>
        <sz val="10"/>
        <rFont val="Arial"/>
        <family val="2"/>
      </rPr>
      <t xml:space="preserve"> Library Staff</t>
    </r>
  </si>
  <si>
    <t>2. NUMBER OF CAMPUSES</t>
  </si>
  <si>
    <t>Community Borrowers</t>
  </si>
  <si>
    <r>
      <t xml:space="preserve">3. USERS </t>
    </r>
    <r>
      <rPr>
        <sz val="10"/>
        <rFont val="Arial"/>
        <family val="2"/>
      </rPr>
      <t/>
    </r>
  </si>
  <si>
    <t>Faculty</t>
  </si>
  <si>
    <t>5. COLLECTIONS</t>
  </si>
  <si>
    <t>Electronic Serial Titles</t>
  </si>
  <si>
    <t>Total Reference Transactions (will total automatically)</t>
  </si>
  <si>
    <t>7. LIBRARY EXPENSES  (CAPITAL AND OPERATING)</t>
  </si>
  <si>
    <t>Personnel (Salaries and benefits)</t>
  </si>
  <si>
    <t>Total Library Expenditures (system will total automatically)</t>
  </si>
  <si>
    <t>9. FACILITIES &amp; HOURS</t>
  </si>
  <si>
    <t>Number of public workstations</t>
  </si>
  <si>
    <r>
      <t xml:space="preserve">FTE Personnel </t>
    </r>
    <r>
      <rPr>
        <b/>
        <sz val="8"/>
        <rFont val="Arial"/>
        <family val="2"/>
      </rPr>
      <t xml:space="preserve"> (system will total automatically)</t>
    </r>
  </si>
  <si>
    <r>
      <t xml:space="preserve">Total Personnel in FTE  </t>
    </r>
    <r>
      <rPr>
        <b/>
        <sz val="8"/>
        <rFont val="Arial"/>
        <family val="2"/>
      </rPr>
      <t>(system will total automatically)</t>
    </r>
  </si>
  <si>
    <t>Discovery Service</t>
  </si>
  <si>
    <t>ERM</t>
  </si>
  <si>
    <t>Link Resolver</t>
  </si>
  <si>
    <t>Campus Name</t>
  </si>
  <si>
    <t>Total seats all campuses</t>
  </si>
  <si>
    <t>System will total automatically</t>
  </si>
  <si>
    <t>FTE Librarians</t>
  </si>
  <si>
    <t>Library Instruction</t>
  </si>
  <si>
    <t>Number of Participants at group presentations</t>
  </si>
  <si>
    <t>Number of Presentations to groups</t>
  </si>
  <si>
    <t>Circulation</t>
  </si>
  <si>
    <t>Reference Transactions</t>
  </si>
  <si>
    <t>Interlibrary loans received  (include all formats)</t>
  </si>
  <si>
    <t>Interlibrary loans sent (include all formats)</t>
  </si>
  <si>
    <t>Total hours open per week (Sept. - April)</t>
  </si>
  <si>
    <r>
      <t xml:space="preserve">Total open hours per week all campuses </t>
    </r>
    <r>
      <rPr>
        <b/>
        <sz val="8"/>
        <rFont val="Arial"/>
        <family val="2"/>
      </rPr>
      <t>(Sept.-April)</t>
    </r>
  </si>
  <si>
    <r>
      <rPr>
        <b/>
        <sz val="10"/>
        <color indexed="9"/>
        <rFont val="Arial"/>
        <family val="2"/>
      </rPr>
      <t>FTE Students:   NOTE - for sections a - f, this data has been completed for you</t>
    </r>
    <r>
      <rPr>
        <sz val="10"/>
        <color indexed="9"/>
        <rFont val="Arial"/>
        <family val="2"/>
      </rPr>
      <t xml:space="preserve"> based on the data supplied by the Ministry of Advanced Education</t>
    </r>
  </si>
  <si>
    <t xml:space="preserve">                                                                   11. LIBRARY AUTOMATED SYSTEMS</t>
  </si>
  <si>
    <t>Streaming Media</t>
  </si>
  <si>
    <t>NVIT</t>
  </si>
  <si>
    <t>k</t>
  </si>
  <si>
    <t>JIBC</t>
  </si>
  <si>
    <t>Special Funding Envelopes</t>
  </si>
  <si>
    <t>Collections</t>
  </si>
  <si>
    <t>a + b + c = d</t>
  </si>
  <si>
    <t>Total Institutional Expenditures</t>
  </si>
  <si>
    <t>Digital Resource Use</t>
  </si>
  <si>
    <t xml:space="preserve">d </t>
  </si>
  <si>
    <t>j</t>
  </si>
  <si>
    <t>Article Downloads</t>
  </si>
  <si>
    <t>Ebook Section Downloads</t>
  </si>
  <si>
    <t>Total Digital Resource Use</t>
  </si>
  <si>
    <t>8. INSTITUTIONAL EXPENDITURES</t>
  </si>
  <si>
    <t>c)  Electronic Titles per FTE Student:  5.2(d)/3(f)</t>
  </si>
  <si>
    <t>a)  Vols per FTE Student:  5.1(d)/3(f)</t>
  </si>
  <si>
    <t>b)  Physical Subscriptions per FTE Student:  5.1(e)/3(f)</t>
  </si>
  <si>
    <t>d)  Collection Exp per FTE Student:  7(b)/3(f)</t>
  </si>
  <si>
    <t>2017-2018</t>
  </si>
  <si>
    <t>* ITA (Foundation + Apprenticeship) Funded</t>
  </si>
  <si>
    <t xml:space="preserve">* Service plan total funded </t>
  </si>
  <si>
    <t>FTE AEST Ministry funded</t>
  </si>
  <si>
    <t>3.a) FTE AEST funded for information only, not used in ratios</t>
  </si>
  <si>
    <t>3.c) FTE for ITA funded no longer supplied, not used in ratios, column suppressed</t>
  </si>
  <si>
    <t>3.e) Total of a+c, no longer full data, not used in ratios, column suppressed</t>
  </si>
  <si>
    <t xml:space="preserve">Camosun </t>
  </si>
  <si>
    <t xml:space="preserve">Sybil Harrison </t>
  </si>
  <si>
    <t xml:space="preserve">College </t>
  </si>
  <si>
    <t xml:space="preserve">Lansdowne </t>
  </si>
  <si>
    <t xml:space="preserve">Interurban </t>
  </si>
  <si>
    <t xml:space="preserve">Sirsi-Dynix </t>
  </si>
  <si>
    <t>ProQuest Coutts</t>
  </si>
  <si>
    <t xml:space="preserve">Outlook </t>
  </si>
  <si>
    <t>EDS</t>
  </si>
  <si>
    <t>No</t>
  </si>
  <si>
    <t>College of the Rockies Library</t>
  </si>
  <si>
    <t>Shahida Rashid</t>
  </si>
  <si>
    <t>College</t>
  </si>
  <si>
    <t>Cranbrook</t>
  </si>
  <si>
    <t>Evergreen</t>
  </si>
  <si>
    <t>LC/OCLC/Outlook</t>
  </si>
  <si>
    <t>Outlook</t>
  </si>
  <si>
    <t>EDS (Ebsco)</t>
  </si>
  <si>
    <t>n/a</t>
  </si>
  <si>
    <t>Ebsco LinkSource</t>
  </si>
  <si>
    <t>Yes</t>
  </si>
  <si>
    <t>Melanie Wilke</t>
  </si>
  <si>
    <t>N/A</t>
  </si>
  <si>
    <t>Terrace Campus</t>
  </si>
  <si>
    <t>Prince Rupert Campus</t>
  </si>
  <si>
    <t>Smithers Campus</t>
  </si>
  <si>
    <t>SIRSI Symphony</t>
  </si>
  <si>
    <t>Manual/Outlook</t>
  </si>
  <si>
    <t>North Island College</t>
  </si>
  <si>
    <t>Mary Anne Guenther</t>
  </si>
  <si>
    <t>Comox Valley</t>
  </si>
  <si>
    <t>Campbell River</t>
  </si>
  <si>
    <t>Port Alberni</t>
  </si>
  <si>
    <t>Mt Waddington</t>
  </si>
  <si>
    <t>Sirsi/Dynix</t>
  </si>
  <si>
    <t>z39.50 targets</t>
  </si>
  <si>
    <t>OLOL</t>
  </si>
  <si>
    <t>Ebsco</t>
  </si>
  <si>
    <t>Ebsco Pub Finder</t>
  </si>
  <si>
    <t>Ebsco FT Finder</t>
  </si>
  <si>
    <t>Okanagan College</t>
  </si>
  <si>
    <t>Ross Tyner</t>
  </si>
  <si>
    <t>Terry Tuck</t>
  </si>
  <si>
    <t>Kelowna</t>
  </si>
  <si>
    <t>Penticton</t>
  </si>
  <si>
    <t>Salmon Arm</t>
  </si>
  <si>
    <t>Vernon</t>
  </si>
  <si>
    <t>Voyager</t>
  </si>
  <si>
    <t>GOBI / OCLC</t>
  </si>
  <si>
    <t>Outlook Online / EBSCO / In -house database</t>
  </si>
  <si>
    <t>None</t>
  </si>
  <si>
    <t>Full Text Finder</t>
  </si>
  <si>
    <t>Quest University Canada Library</t>
  </si>
  <si>
    <t>Venessa Wallsten</t>
  </si>
  <si>
    <t>Academic</t>
  </si>
  <si>
    <t>Quest University Canada</t>
  </si>
  <si>
    <t>Voyager (Endeavor)</t>
  </si>
  <si>
    <t>Library of Congress</t>
  </si>
  <si>
    <t>Manual, TitanFile</t>
  </si>
  <si>
    <t>Norma Marion Alloway Library | TWU</t>
  </si>
  <si>
    <t>Ted Goshulak</t>
  </si>
  <si>
    <t>Shawn Brouwer</t>
  </si>
  <si>
    <t>University</t>
  </si>
  <si>
    <t>Langley Campus</t>
  </si>
  <si>
    <t>SirsiDynix Symphony</t>
  </si>
  <si>
    <t>OCLC</t>
  </si>
  <si>
    <t xml:space="preserve">Relais  + OCLC Worldshare </t>
  </si>
  <si>
    <t>EBSCO (EDS)</t>
  </si>
  <si>
    <t>EBSCO/EDS "Journal finder</t>
  </si>
  <si>
    <t>EBSCO Link Source</t>
  </si>
  <si>
    <t>University of the Fraser Valley</t>
  </si>
  <si>
    <t>Kim Isaac</t>
  </si>
  <si>
    <t>Abbotsford</t>
  </si>
  <si>
    <t>Chilliwack</t>
  </si>
  <si>
    <t>OCLC, Outlook and vendor (for e-books)</t>
  </si>
  <si>
    <t>Relais, Outlook</t>
  </si>
  <si>
    <t>Ebsco Discovery Service</t>
  </si>
  <si>
    <t>EBSCO Full Text Finder</t>
  </si>
  <si>
    <t>3i.  We do not charge a fee to community borrowers, but we do charge $5.00  for the card.</t>
  </si>
  <si>
    <t>6i.  Due to renovations and new equipment at the Abbotsford library, meaningful gate counts are not available for this year.</t>
  </si>
  <si>
    <t>5.1e+5.2a.  Different people gathering stats. Number print subscriptions and electronic monographs big change from last year</t>
  </si>
  <si>
    <t>Vancouver Community College</t>
  </si>
  <si>
    <t>Shirley Lew</t>
  </si>
  <si>
    <t>Broadway</t>
  </si>
  <si>
    <t>Downtown</t>
  </si>
  <si>
    <t>Innovative Interfaces Sierra</t>
  </si>
  <si>
    <t>Z39.50</t>
  </si>
  <si>
    <t>Outlook, Manual, MS Access</t>
  </si>
  <si>
    <t>Trello, EDS, Spreadsheets</t>
  </si>
  <si>
    <t>Ebsco Fulltext Finder</t>
  </si>
  <si>
    <t>Vancouver</t>
  </si>
  <si>
    <t>Okanagan</t>
  </si>
  <si>
    <t>Figures include UBC Vancouver and UBC Okanagan campuses</t>
  </si>
  <si>
    <t>3.g. Includes librarians.</t>
  </si>
  <si>
    <t>5.2.a.  Count of unique bibliographic records.  Includes open access and free titles when catalogued in the ILS.</t>
  </si>
  <si>
    <t>6.d-e.  Count is for calendar year 2017; FY data not available by the survey deadline.</t>
  </si>
  <si>
    <t xml:space="preserve">6.h. Partial count; in-library use is only recorded at selected branches </t>
  </si>
  <si>
    <t>7.a. Excludes wage subsidy for student employees (Work Learn program)</t>
  </si>
  <si>
    <t>9.c. Weekly open hours are the sum of hours at nine physical branches in Vancouver and two in Kelowna (Okanagan campus).</t>
  </si>
  <si>
    <t>University of British Columbia</t>
  </si>
  <si>
    <t>Melody Burton</t>
  </si>
  <si>
    <t>Jeremy Buhler</t>
  </si>
  <si>
    <t>Relais</t>
  </si>
  <si>
    <t>Summon</t>
  </si>
  <si>
    <t>360 Link</t>
  </si>
  <si>
    <t>SFU Library</t>
  </si>
  <si>
    <t>Gwen Bird</t>
  </si>
  <si>
    <t>Natalie Gick</t>
  </si>
  <si>
    <t>Burnaby</t>
  </si>
  <si>
    <t>Surrey</t>
  </si>
  <si>
    <t>Ex Libris Alma</t>
  </si>
  <si>
    <t>Ex Libris Primo</t>
  </si>
  <si>
    <t>Justice Institute of BC Library</t>
  </si>
  <si>
    <t>April Haddad</t>
  </si>
  <si>
    <t>Institute</t>
  </si>
  <si>
    <t>New Westminster</t>
  </si>
  <si>
    <t>SirsiDynix</t>
  </si>
  <si>
    <t>Outlook Online, Docline</t>
  </si>
  <si>
    <t>EDS (EBSCO)</t>
  </si>
  <si>
    <t xml:space="preserve">6.d. Article downloads increased by about 100,000 over last year. Usage has gone up for almost all of the article products, perhaps due to the switch to 360Link which made it easier for users to access content.  </t>
  </si>
  <si>
    <t>6.g. Increase in circulation due to increase in students, particularly international. There was a 47% increase in international students from the previous fall semester, and a 91% increase in the spring semester.</t>
  </si>
  <si>
    <t>7.c. Special Funding Envelopes: We now receive these funds in our general collection budget.</t>
  </si>
  <si>
    <t>General Notes</t>
  </si>
  <si>
    <t>Kwantlen Polytechnic University Library (Coast Capital Savings Library)</t>
  </si>
  <si>
    <t>Todd Mundle</t>
  </si>
  <si>
    <t>Ann McBurnie</t>
  </si>
  <si>
    <t>Cloverdale</t>
  </si>
  <si>
    <t>Langley</t>
  </si>
  <si>
    <t>Richmond</t>
  </si>
  <si>
    <t>Sirsi Dynix Symphony</t>
  </si>
  <si>
    <t>LC, LAC, OCLC, Z39.50</t>
  </si>
  <si>
    <t>LibGuides</t>
  </si>
  <si>
    <t>360 Link (Ex Libris)</t>
  </si>
  <si>
    <t>Vancouver Island University</t>
  </si>
  <si>
    <t>Ben Hyman</t>
  </si>
  <si>
    <t>Kathleen Reed</t>
  </si>
  <si>
    <t>Nanaimo</t>
  </si>
  <si>
    <t>Cowichan</t>
  </si>
  <si>
    <t>Sirsi</t>
  </si>
  <si>
    <t>OCLC, Vendors</t>
  </si>
  <si>
    <t>Serial Solutions 360 Link</t>
  </si>
  <si>
    <t>6.f. Opted not to submit electronic usage statistics</t>
  </si>
  <si>
    <t xml:space="preserve">2.b. In previous years, VIU reported 3 staffed library locations. With a retirement this year, there is no longer a dedicated library staff position at the Powell River location. Thus we are reporting 2 staffed and 2 unstaffed locations. This change accounts for the decrease in total square footage, seats available, and open hours between this year and last. There is still a physical collection and library room in Powell River, but it is opened as necessary by front line welcome centre staff. </t>
  </si>
  <si>
    <t>3.g. Faculty FTE 113; 100 Part-time</t>
  </si>
  <si>
    <t xml:space="preserve">7.a. Personnel costs include 13,285.00 funding from International Education </t>
  </si>
  <si>
    <t>1. Northwest Community College officially changed name to Coast Mountain College (CMNT) in April 2018. Noting both names here as operating under NWCC for 2017/18</t>
  </si>
  <si>
    <t>4.c. Other Professionals:  Writing Centre staff now in separate budget--reported here last year</t>
  </si>
  <si>
    <t xml:space="preserve">4.c. Other Professionals includes Assistant to the Director, Copyright Advisor </t>
  </si>
  <si>
    <t>2016-17 Digital Resource use - Article Downloads: 41,341; Ebook Section Downloads: 11,922</t>
  </si>
  <si>
    <t>Douglas College Library</t>
  </si>
  <si>
    <t>Trish Rosseel</t>
  </si>
  <si>
    <t>Shelley Waldie</t>
  </si>
  <si>
    <t>Coquitlam</t>
  </si>
  <si>
    <t>Innovative (Sierra)</t>
  </si>
  <si>
    <t>OCLC, Amicus/Voila, LC</t>
  </si>
  <si>
    <t>Outlook Online</t>
  </si>
  <si>
    <t>Ebsco Discovery Service (EDS)</t>
  </si>
  <si>
    <t>EBSCO linksource</t>
  </si>
  <si>
    <t>Langara College</t>
  </si>
  <si>
    <t>Patricia Cia</t>
  </si>
  <si>
    <t>-</t>
  </si>
  <si>
    <t>EBSCO EDS</t>
  </si>
  <si>
    <t>Var. Vendors, Z39.50, original cataloguing</t>
  </si>
  <si>
    <t>Outlook, Amicus (to Oct18), Voila, Titanfile</t>
  </si>
  <si>
    <t>Northern Lights College</t>
  </si>
  <si>
    <t>Dawna Turcotte</t>
  </si>
  <si>
    <t>Dawson Creek Library</t>
  </si>
  <si>
    <t>Fort St. John</t>
  </si>
  <si>
    <r>
      <t xml:space="preserve">Fort Nelson Campus- </t>
    </r>
    <r>
      <rPr>
        <sz val="10"/>
        <color indexed="10"/>
        <rFont val="Arial"/>
        <family val="2"/>
      </rPr>
      <t>LIBRARY CLOSED</t>
    </r>
  </si>
  <si>
    <t>Sitka Evergreeen</t>
  </si>
  <si>
    <t>Sitka Evergreen, Library of Congress</t>
  </si>
  <si>
    <t>Vendors</t>
  </si>
  <si>
    <t>EBSCO Full-Text Finder</t>
  </si>
  <si>
    <t>9.a. NLC's FSJ Library lost 4 square feet of its storage area  to the IT Department</t>
  </si>
  <si>
    <t>2.b. NLC permanently closed the Fort Nelson Library</t>
  </si>
  <si>
    <t>NLC</t>
  </si>
  <si>
    <t>Geoffrey R. Weller Library</t>
  </si>
  <si>
    <t>Heather Empey</t>
  </si>
  <si>
    <t>David Layton</t>
  </si>
  <si>
    <t>Weller Library</t>
  </si>
  <si>
    <t>III Sierra</t>
  </si>
  <si>
    <t>Sharepoint</t>
  </si>
  <si>
    <t>Sierra</t>
  </si>
  <si>
    <t>Selkirk College Library</t>
  </si>
  <si>
    <t>Gregg Currie</t>
  </si>
  <si>
    <t>Castlegar</t>
  </si>
  <si>
    <t>Silver King</t>
  </si>
  <si>
    <t>Tenth Street</t>
  </si>
  <si>
    <t>LC, LAC, Z39.50</t>
  </si>
  <si>
    <t>Ebsco Discovery</t>
  </si>
  <si>
    <t>Ebsco Full Text Finder</t>
  </si>
  <si>
    <t xml:space="preserve">University of Victoria </t>
  </si>
  <si>
    <t>Jonathan Bengtson</t>
  </si>
  <si>
    <t>In-In Po</t>
  </si>
  <si>
    <t>Main</t>
  </si>
  <si>
    <t>Voyager/ExLibris</t>
  </si>
  <si>
    <t>OCLC; Vendor records; Serials Solutions</t>
  </si>
  <si>
    <t>OCLC; Relais</t>
  </si>
  <si>
    <t>Serials Solutions, 360 Resource Manager</t>
  </si>
  <si>
    <t>Serials Solutions, 360 Link</t>
  </si>
  <si>
    <t>Ron Burnett Library + Learning Commons</t>
  </si>
  <si>
    <t>Suzanne Rackover</t>
  </si>
  <si>
    <t>Emily Carr University of Art + Design</t>
  </si>
  <si>
    <t>Bookwhere</t>
  </si>
  <si>
    <t>Outlook Online, TitanFile</t>
  </si>
  <si>
    <t>EBSCO</t>
  </si>
  <si>
    <t>6.i. Gate Count: Note that Library was closed for two months during campus move (July and Aug 2017)</t>
  </si>
  <si>
    <t>5.b. Streaming Media totals include 30,000 titles from Kanopy and 144,000 titles from Lynda.com</t>
  </si>
  <si>
    <t>RRU</t>
  </si>
  <si>
    <t>4.f. Using last years' numbers because we are having trouble getting a logical number for this year and because our staffing did change very much for the year.</t>
  </si>
  <si>
    <t>7.a. Using last years' number because we are having trouble getting a logical number for this year and because our staffing did change very much for the year.</t>
  </si>
  <si>
    <t>Royal Roads University Library</t>
  </si>
  <si>
    <t>Rosie Croft</t>
  </si>
  <si>
    <t>William Meredith</t>
  </si>
  <si>
    <t>5.c. Electronic titles. Reporting same as last year. Numbers getting this year don't seem right</t>
  </si>
  <si>
    <t>6.f. Digital Resource use not available/calculated</t>
  </si>
  <si>
    <t>Royal Roads</t>
  </si>
  <si>
    <t>Worldshare Discovery / OCLC</t>
  </si>
  <si>
    <t>WorldCat</t>
  </si>
  <si>
    <t>VDX</t>
  </si>
  <si>
    <t>Linda Epps</t>
  </si>
  <si>
    <t>Aboriginal College</t>
  </si>
  <si>
    <t>Merritt</t>
  </si>
  <si>
    <t>Sitka Evergreen</t>
  </si>
  <si>
    <t>6.i. Gate count over reported last year (should be 722,645)</t>
  </si>
  <si>
    <t>6.a. Reference transactions overreported last year (should be: Reference=21,506; Directional=24,608; Total=46,114</t>
  </si>
  <si>
    <t>James Rout</t>
  </si>
  <si>
    <t>Mei Young</t>
  </si>
  <si>
    <t>BMC</t>
  </si>
  <si>
    <t>ATC</t>
  </si>
  <si>
    <t>Innovative Interfaces - Sierra</t>
  </si>
  <si>
    <t>none</t>
  </si>
  <si>
    <t>3.g. FTE faculty - reporting head count as FTE not available</t>
  </si>
  <si>
    <t>6.d. Article downloads not available</t>
  </si>
  <si>
    <t>6.e. Ebook section downloads not available</t>
  </si>
  <si>
    <t>College of New Caledonia</t>
  </si>
  <si>
    <t>Katherine Plett</t>
  </si>
  <si>
    <t>Prince George</t>
  </si>
  <si>
    <t>Outlook Online, Email</t>
  </si>
  <si>
    <t>5.c. Electronic Serials Titles includes data from EBSCO holdings report</t>
  </si>
  <si>
    <t>Total area in square metres</t>
  </si>
  <si>
    <t>Total square metres all campuses</t>
  </si>
  <si>
    <t>Capilano University Library</t>
  </si>
  <si>
    <t>Debbie Schachter</t>
  </si>
  <si>
    <t>Tania Alekson</t>
  </si>
  <si>
    <t>Lynnmour</t>
  </si>
  <si>
    <t>Sierra (Innovative)</t>
  </si>
  <si>
    <t>LC, OCLC</t>
  </si>
  <si>
    <t>EBSCO Discovery Service</t>
  </si>
  <si>
    <t>Sierra ERM Module</t>
  </si>
  <si>
    <t>Thompson Rivers University Library</t>
  </si>
  <si>
    <t>Kathy Gaynor</t>
  </si>
  <si>
    <t>Amy McLay Paterson</t>
  </si>
  <si>
    <t>Kamloops</t>
  </si>
  <si>
    <t>Williams Lake</t>
  </si>
  <si>
    <t>Sirsidynix Symphony</t>
  </si>
  <si>
    <t>YBP Library Services</t>
  </si>
  <si>
    <t>CORAL</t>
  </si>
  <si>
    <t>3.g. FTE faculty per 2016/17 data, 2017/18 pending later in November</t>
  </si>
  <si>
    <t>a + b+ c + d = e</t>
  </si>
  <si>
    <t>Serials Solutions</t>
  </si>
  <si>
    <t>Is there a Community Borrowers Card?</t>
  </si>
  <si>
    <t>6.e. Ebook sections based on calendar year</t>
  </si>
  <si>
    <t>If Community Card, what is the fee?</t>
  </si>
  <si>
    <t>Legend</t>
  </si>
  <si>
    <t>3.b) Data includes Full-time Equivalent Enrolments funded by the Ministry of Advanced Education, Skills and Training only.  Data excludes international education (except the international graduate students from the following research universities: Simon Fraser University, University of British Columbia, University of Northern British Columbia, and University of Victoria), offshore enrolments, and Full-time Equivalent Enrolments funded by the Industry Training Authority.</t>
  </si>
  <si>
    <t>5.2.a. Correct figure for 2016/17 electronic monograph is: 1,619,593</t>
  </si>
  <si>
    <t>3.g. FTE Faculty.  Using 2016/17 data</t>
  </si>
  <si>
    <t>Nicola Valley Institute of Technology</t>
  </si>
  <si>
    <t>ILS paid for from the Library budget? Y/N</t>
  </si>
  <si>
    <t>FTE Students</t>
  </si>
  <si>
    <t>Institutional Expenditures</t>
  </si>
  <si>
    <t>Comments for 2017-2018</t>
  </si>
  <si>
    <t>Additions to Graphs</t>
  </si>
  <si>
    <t>All graphs traditionally supplied have been retained. This year, the following have been added to this report</t>
  </si>
  <si>
    <t>e)  Collection Exp per FTE Faculty:  7(b)/3(g)</t>
  </si>
  <si>
    <t>f)  Personnel Exp per FTE Student:  7(a)/3(f)</t>
  </si>
  <si>
    <t>g)  Library Exp per FTE Student:  7(e)/3(f)</t>
  </si>
  <si>
    <t>h)  Library Exp per FTE Faculty:  7(e)/3(g)</t>
  </si>
  <si>
    <t>i)  Total Collection Exp as % of Library Exp.:  7(b)/7(e)</t>
  </si>
  <si>
    <t>j) Collection Exp as % of Institution Exp: 7(b)/8</t>
  </si>
  <si>
    <t>k) Personnel Exp as % of Institution Exp: 7(a)/8</t>
  </si>
  <si>
    <t>l)  Total Library Exp as % of Institutional Expenditures: 7(e)/8</t>
  </si>
  <si>
    <t>m)  FTE Students per FTE Library Personnel:  3(f)/4(f)</t>
  </si>
  <si>
    <t>n)  Direct Circulation per FTE Student:  6(g)/3(f)</t>
  </si>
  <si>
    <t>o)  Digital Resource Use per FTE:  6(f)/3(f)</t>
  </si>
  <si>
    <t>p)  Direct Circulation per Total Vols:  6(g)/5.1(d)</t>
  </si>
  <si>
    <t>q)  Total Library Exp per Circulation:  7(e)/6(g)</t>
  </si>
  <si>
    <t>r)  Ref Transactions per FTE Student:  6a(iii)/3(f)</t>
  </si>
  <si>
    <t>s)  Number of Students Instructed per FTE Student:  6(b)/3(f)</t>
  </si>
  <si>
    <t>t)  Total Library Area per 100 FTE Student:  9(e)/3(f)</t>
  </si>
  <si>
    <t>u)  Number of Seats per 100 FTE Student:  9(f)/3(f)</t>
  </si>
  <si>
    <t>v)  Number of Workstations per 100 FTE Student:  10/3(f)</t>
  </si>
  <si>
    <t>w)  Hours Open per FTE Personnel:  9(g)/4(f)</t>
  </si>
  <si>
    <t>Norma Marion Alloway Library | Trinity Western University</t>
  </si>
  <si>
    <t>CMC</t>
  </si>
  <si>
    <t>8. Institutional Expenses when not provided, were taken from published (institutional website) financial statements</t>
  </si>
  <si>
    <t xml:space="preserve">3.b)  Actuals updated Nov2018 from Post-Secondary Central Data Warehouse. </t>
  </si>
  <si>
    <t>Tier 1: Colleges with predominantly two-year programs</t>
  </si>
  <si>
    <t>Tier 1A: Two-year Colleges, up to 2,000 FTE</t>
  </si>
  <si>
    <t>Tier 1B: Two-year Colleges, 2,001 to 4,000 FTE</t>
  </si>
  <si>
    <t>Tier 1C: Two-year Colleges, 4,001+ FTE</t>
  </si>
  <si>
    <t>Tiers 2-5: Universities and institutes with four-year programs</t>
  </si>
  <si>
    <t>Tier 2: Regional universities and institutes with four-year programs</t>
  </si>
  <si>
    <t>Tier 3A: Small universities, up to 1,000 FTE</t>
  </si>
  <si>
    <t>Tier 3B: Small universities, 1,001 to 5,000 FTE</t>
  </si>
  <si>
    <t>Tier 3C: Small universities, 5,001 to 15,000 FTE</t>
  </si>
  <si>
    <t>Tier 4: Medium universities, 15,001 to 30,000 FTE</t>
  </si>
  <si>
    <t>Tier 5: Large universities, 30,000+ FTE</t>
  </si>
  <si>
    <t>Coast Mountain College</t>
  </si>
  <si>
    <t>College of the Rockies</t>
  </si>
  <si>
    <t>Yukon College</t>
  </si>
  <si>
    <t>Justice Institute of British Columbia</t>
  </si>
  <si>
    <t>Selkirk College</t>
  </si>
  <si>
    <t>Camosun College</t>
  </si>
  <si>
    <t>Douglas College</t>
  </si>
  <si>
    <t>British Columbia Institute of Technology</t>
  </si>
  <si>
    <t>Capilano University</t>
  </si>
  <si>
    <t>Kwantlen Polytechnic University</t>
  </si>
  <si>
    <t>Royal Roads University</t>
  </si>
  <si>
    <t>Trinity Western University</t>
  </si>
  <si>
    <t>University of Northern British Columbia</t>
  </si>
  <si>
    <t>Thompson Rivers University</t>
  </si>
  <si>
    <t>Simon Fraser University</t>
  </si>
  <si>
    <t>University of Victoria</t>
  </si>
  <si>
    <t xml:space="preserve">BC ELN Tier Structuring Model </t>
  </si>
  <si>
    <t>Tiers are reviewed annually in March. The effective date of the tiers below is April 1, 2017 - March 31, 2018.</t>
  </si>
  <si>
    <t>https://bceln.ca/services/licensing/tier-model</t>
  </si>
  <si>
    <t>Only CPSLD members listed below</t>
  </si>
  <si>
    <t xml:space="preserve">Data </t>
  </si>
  <si>
    <t>Graphs a-w</t>
  </si>
  <si>
    <t>Ratios 2017-2018</t>
  </si>
  <si>
    <t>Coast Mountain College (was Northwest Community College)</t>
  </si>
  <si>
    <t>Statistical Survey 2017-2018</t>
  </si>
  <si>
    <t xml:space="preserve">Council of Post-Secondary Library Directors of B.C.            </t>
  </si>
  <si>
    <t>Spreadsheet Contents</t>
  </si>
  <si>
    <t>Notes</t>
  </si>
  <si>
    <t xml:space="preserve">Tiers </t>
  </si>
  <si>
    <t>CPSLD Statistics Report 2017-2018</t>
  </si>
  <si>
    <t>Explanatory Notes</t>
  </si>
  <si>
    <t>Graph variance from last year</t>
  </si>
  <si>
    <t>q) Hours open per FTE Personnel 9g/4f corrected (last year was 9g/3f)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</si>
</sst>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4" formatCode="_(&quot;$&quot;* #,##0.00_);_(&quot;$&quot;* \(#,##0.00\);_(&quot;$&quot;* &quot;-&quot;??_);_(@_)"/>
    <numFmt numFmtId="43" formatCode="_(* #,##0.00_);_(* \(#,##0.00\);_(* &quot;-&quot;??_);_(@_)"/>
    <numFmt numFmtId="164" formatCode="_(* #,##0_);_(* \(#,##0\);_(* &quot;-&quot;??_);_(@_)"/>
    <numFmt numFmtId="165" formatCode="#,##0.0_);\(#,##0.0\)"/>
    <numFmt numFmtId="166" formatCode="#,##0.0"/>
    <numFmt numFmtId="167" formatCode="_(* #,##0.000_);_(* \(#,##0.000\);_(* &quot;-&quot;??_);_(@_)"/>
    <numFmt numFmtId="168" formatCode="_(* #,##0.0_);_(* \(#,##0.0\);_(* &quot;-&quot;??_);_(@_)"/>
    <numFmt numFmtId="169" formatCode="0.0"/>
  </numFmts>
  <fonts count="48">
    <font>
      <sz val="10"/>
      <name val="Arial"/>
    </font>
    <font>
      <sz val="10"/>
      <name val="Arial"/>
      <family val="2"/>
    </font>
    <font>
      <sz val="10"/>
      <name val="Arial"/>
      <family val="2"/>
    </font>
    <font>
      <sz val="10"/>
      <name val="Arial"/>
      <family val="2"/>
    </font>
    <font>
      <sz val="10"/>
      <color indexed="12"/>
      <name val="Arial"/>
      <family val="2"/>
    </font>
    <font>
      <b/>
      <sz val="10"/>
      <color indexed="12"/>
      <name val="Arial"/>
      <family val="2"/>
    </font>
    <font>
      <sz val="8"/>
      <name val="Arial"/>
      <family val="2"/>
    </font>
    <font>
      <b/>
      <sz val="10"/>
      <name val="Arial"/>
      <family val="2"/>
    </font>
    <font>
      <b/>
      <sz val="10"/>
      <color indexed="9"/>
      <name val="Arial"/>
      <family val="2"/>
    </font>
    <font>
      <b/>
      <sz val="8"/>
      <name val="Arial"/>
      <family val="2"/>
    </font>
    <font>
      <b/>
      <sz val="8"/>
      <color indexed="9"/>
      <name val="Arial"/>
      <family val="2"/>
    </font>
    <font>
      <b/>
      <sz val="12"/>
      <color indexed="9"/>
      <name val="Arial"/>
      <family val="2"/>
    </font>
    <font>
      <sz val="15"/>
      <name val="Arial"/>
      <family val="2"/>
    </font>
    <font>
      <sz val="8"/>
      <color indexed="81"/>
      <name val="Tahoma"/>
      <family val="2"/>
    </font>
    <font>
      <b/>
      <sz val="8"/>
      <color indexed="81"/>
      <name val="Tahoma"/>
      <family val="2"/>
    </font>
    <font>
      <sz val="10"/>
      <color indexed="81"/>
      <name val="Tahoma"/>
      <family val="2"/>
    </font>
    <font>
      <sz val="10"/>
      <name val="Geneva"/>
    </font>
    <font>
      <sz val="9"/>
      <name val="Arial"/>
      <family val="2"/>
    </font>
    <font>
      <sz val="10"/>
      <name val="Arial"/>
      <family val="2"/>
    </font>
    <font>
      <sz val="9"/>
      <color indexed="81"/>
      <name val="Tahoma"/>
      <family val="2"/>
    </font>
    <font>
      <b/>
      <sz val="9"/>
      <color indexed="81"/>
      <name val="Tahoma"/>
      <family val="2"/>
    </font>
    <font>
      <b/>
      <sz val="9"/>
      <name val="Arial"/>
      <family val="2"/>
    </font>
    <font>
      <u/>
      <sz val="9"/>
      <color indexed="81"/>
      <name val="Tahoma"/>
      <family val="2"/>
    </font>
    <font>
      <sz val="10"/>
      <name val="Arial"/>
      <family val="2"/>
    </font>
    <font>
      <sz val="10"/>
      <color indexed="9"/>
      <name val="Arial"/>
      <family val="2"/>
    </font>
    <font>
      <sz val="7.5"/>
      <name val="Arial"/>
      <family val="2"/>
    </font>
    <font>
      <sz val="10"/>
      <name val="Segoe UI"/>
      <family val="2"/>
    </font>
    <font>
      <sz val="10"/>
      <name val="Tahoma"/>
      <family val="2"/>
    </font>
    <font>
      <sz val="10"/>
      <name val="Arial"/>
      <family val="2"/>
    </font>
    <font>
      <sz val="10"/>
      <color theme="0"/>
      <name val="Arial"/>
      <family val="2"/>
    </font>
    <font>
      <sz val="10"/>
      <color rgb="FF000000"/>
      <name val="Arial"/>
      <family val="2"/>
    </font>
    <font>
      <sz val="10"/>
      <color theme="1"/>
      <name val="Arial"/>
      <family val="2"/>
    </font>
    <font>
      <b/>
      <sz val="10"/>
      <color theme="0"/>
      <name val="Arial"/>
      <family val="2"/>
    </font>
    <font>
      <sz val="10"/>
      <name val="Calibri"/>
      <family val="2"/>
      <scheme val="minor"/>
    </font>
    <font>
      <sz val="10"/>
      <name val="Arial"/>
      <family val="2"/>
    </font>
    <font>
      <sz val="10"/>
      <color indexed="10"/>
      <name val="Arial"/>
      <family val="2"/>
    </font>
    <font>
      <sz val="10"/>
      <name val="Geneva"/>
      <family val="2"/>
    </font>
    <font>
      <sz val="9"/>
      <name val="Geneva"/>
    </font>
    <font>
      <sz val="9"/>
      <name val="Geneva"/>
      <family val="2"/>
    </font>
    <font>
      <sz val="10"/>
      <color rgb="FFFF0000"/>
      <name val="Arial"/>
      <family val="2"/>
    </font>
    <font>
      <sz val="10"/>
      <name val="Arial"/>
      <family val="2"/>
    </font>
    <font>
      <sz val="11"/>
      <name val="Arial"/>
      <family val="2"/>
    </font>
    <font>
      <b/>
      <sz val="12"/>
      <name val="Arial"/>
      <family val="2"/>
    </font>
    <font>
      <sz val="11"/>
      <name val="Calibri"/>
      <family val="2"/>
    </font>
    <font>
      <b/>
      <sz val="14"/>
      <name val="Arial"/>
      <family val="2"/>
    </font>
    <font>
      <u/>
      <sz val="10"/>
      <color theme="10"/>
      <name val="Arial"/>
      <family val="2"/>
    </font>
    <font>
      <i/>
      <sz val="10"/>
      <name val="Arial"/>
      <family val="2"/>
    </font>
    <font>
      <sz val="10"/>
      <name val="Calibri"/>
      <family val="2"/>
    </font>
  </fonts>
  <fills count="16">
    <fill>
      <patternFill patternType="none"/>
    </fill>
    <fill>
      <patternFill patternType="gray125"/>
    </fill>
    <fill>
      <patternFill patternType="solid">
        <fgColor indexed="23"/>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indexed="41"/>
        <bgColor indexed="64"/>
      </patternFill>
    </fill>
    <fill>
      <patternFill patternType="solid">
        <fgColor indexed="42"/>
        <bgColor indexed="64"/>
      </patternFill>
    </fill>
    <fill>
      <patternFill patternType="solid">
        <fgColor rgb="FFCCFFFF"/>
        <bgColor indexed="64"/>
      </patternFill>
    </fill>
    <fill>
      <patternFill patternType="solid">
        <fgColor theme="0"/>
        <bgColor indexed="64"/>
      </patternFill>
    </fill>
    <fill>
      <patternFill patternType="solid">
        <fgColor rgb="FF808080"/>
        <bgColor indexed="64"/>
      </patternFill>
    </fill>
    <fill>
      <patternFill patternType="solid">
        <fgColor theme="1"/>
        <bgColor indexed="64"/>
      </patternFill>
    </fill>
    <fill>
      <patternFill patternType="solid">
        <fgColor rgb="FFFFFFFF"/>
        <bgColor indexed="64"/>
      </patternFill>
    </fill>
    <fill>
      <patternFill patternType="solid">
        <fgColor theme="7" tint="0.59999389629810485"/>
        <bgColor indexed="64"/>
      </patternFill>
    </fill>
    <fill>
      <patternFill patternType="solid">
        <fgColor theme="0" tint="-4.9989318521683403E-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style="thin">
        <color indexed="64"/>
      </left>
      <right style="thin">
        <color indexed="64"/>
      </right>
      <top/>
      <bottom/>
      <diagonal/>
    </border>
    <border>
      <left/>
      <right style="medium">
        <color indexed="64"/>
      </right>
      <top/>
      <bottom/>
      <diagonal/>
    </border>
    <border>
      <left style="thin">
        <color indexed="55"/>
      </left>
      <right style="thin">
        <color indexed="55"/>
      </right>
      <top style="thin">
        <color indexed="55"/>
      </top>
      <bottom style="thin">
        <color indexed="55"/>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55"/>
      </right>
      <top style="thin">
        <color indexed="55"/>
      </top>
      <bottom style="thin">
        <color indexed="55"/>
      </bottom>
      <diagonal/>
    </border>
    <border>
      <left/>
      <right style="thin">
        <color indexed="64"/>
      </right>
      <top style="thin">
        <color indexed="55"/>
      </top>
      <bottom style="thin">
        <color indexed="55"/>
      </bottom>
      <diagonal/>
    </border>
    <border>
      <left style="medium">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2">
    <xf numFmtId="0" fontId="0" fillId="0" borderId="0"/>
    <xf numFmtId="43" fontId="2" fillId="0" borderId="0" applyFont="0" applyFill="0" applyBorder="0" applyAlignment="0" applyProtection="0"/>
    <xf numFmtId="43" fontId="1" fillId="0" borderId="0" applyFont="0" applyFill="0" applyBorder="0" applyAlignment="0" applyProtection="0"/>
    <xf numFmtId="40" fontId="16" fillId="0" borderId="0" applyFont="0" applyFill="0" applyBorder="0" applyAlignment="0" applyProtection="0"/>
    <xf numFmtId="44" fontId="1" fillId="0" borderId="0" applyFont="0" applyFill="0" applyBorder="0" applyAlignment="0" applyProtection="0"/>
    <xf numFmtId="0" fontId="1" fillId="0" borderId="0"/>
    <xf numFmtId="0" fontId="16" fillId="0" borderId="0"/>
    <xf numFmtId="9" fontId="2" fillId="0" borderId="0" applyFont="0" applyFill="0" applyBorder="0" applyAlignment="0" applyProtection="0"/>
    <xf numFmtId="9" fontId="1" fillId="0" borderId="0" applyFont="0" applyFill="0" applyBorder="0" applyAlignment="0" applyProtection="0"/>
    <xf numFmtId="40" fontId="36" fillId="0" borderId="0" applyFont="0" applyFill="0" applyBorder="0" applyAlignment="0" applyProtection="0"/>
    <xf numFmtId="44" fontId="40" fillId="0" borderId="0" applyFont="0" applyFill="0" applyBorder="0" applyAlignment="0" applyProtection="0"/>
    <xf numFmtId="0" fontId="45" fillId="0" borderId="0" applyNumberFormat="0" applyFill="0" applyBorder="0" applyAlignment="0" applyProtection="0"/>
  </cellStyleXfs>
  <cellXfs count="390">
    <xf numFmtId="0" fontId="0" fillId="0" borderId="0" xfId="0"/>
    <xf numFmtId="0" fontId="6" fillId="0" borderId="0" xfId="0" applyFont="1"/>
    <xf numFmtId="43" fontId="8" fillId="2" borderId="1" xfId="1" applyFont="1" applyFill="1" applyBorder="1" applyAlignment="1">
      <alignment horizontal="center"/>
    </xf>
    <xf numFmtId="0" fontId="0" fillId="0" borderId="4" xfId="0" applyBorder="1"/>
    <xf numFmtId="0" fontId="0" fillId="0" borderId="6" xfId="0" applyBorder="1"/>
    <xf numFmtId="0" fontId="0" fillId="0" borderId="9" xfId="0" applyBorder="1"/>
    <xf numFmtId="0" fontId="12" fillId="0" borderId="0" xfId="0" applyFont="1"/>
    <xf numFmtId="0" fontId="12" fillId="0" borderId="0" xfId="0" applyFont="1" applyAlignment="1">
      <alignment horizontal="center"/>
    </xf>
    <xf numFmtId="43" fontId="8" fillId="2" borderId="11" xfId="1" applyFont="1" applyFill="1" applyBorder="1" applyAlignment="1">
      <alignment horizontal="center"/>
    </xf>
    <xf numFmtId="0" fontId="0" fillId="0" borderId="0" xfId="0" applyFill="1" applyBorder="1"/>
    <xf numFmtId="0" fontId="6" fillId="0" borderId="0" xfId="0" applyFont="1" applyBorder="1"/>
    <xf numFmtId="43" fontId="1" fillId="0" borderId="1" xfId="1" applyFont="1" applyFill="1" applyBorder="1"/>
    <xf numFmtId="43" fontId="8" fillId="2" borderId="12" xfId="1" applyFont="1" applyFill="1" applyBorder="1" applyAlignment="1">
      <alignment horizontal="center"/>
    </xf>
    <xf numFmtId="164" fontId="1" fillId="0" borderId="13" xfId="1" applyNumberFormat="1" applyFont="1" applyFill="1" applyBorder="1" applyAlignment="1">
      <alignment wrapText="1"/>
    </xf>
    <xf numFmtId="43" fontId="18" fillId="9" borderId="1" xfId="1" applyFont="1" applyFill="1" applyBorder="1" applyAlignment="1">
      <alignment horizontal="center" wrapText="1"/>
    </xf>
    <xf numFmtId="43" fontId="7" fillId="9" borderId="1" xfId="1" applyFont="1" applyFill="1" applyBorder="1" applyAlignment="1">
      <alignment horizontal="center" wrapText="1"/>
    </xf>
    <xf numFmtId="43" fontId="1" fillId="9" borderId="1" xfId="1" applyFont="1" applyFill="1" applyBorder="1" applyAlignment="1">
      <alignment horizontal="center" wrapText="1"/>
    </xf>
    <xf numFmtId="43" fontId="1" fillId="9" borderId="12" xfId="1" applyFont="1" applyFill="1" applyBorder="1" applyAlignment="1">
      <alignment horizontal="center" wrapText="1"/>
    </xf>
    <xf numFmtId="164" fontId="1" fillId="0" borderId="1" xfId="1" applyNumberFormat="1" applyFont="1" applyFill="1" applyBorder="1"/>
    <xf numFmtId="0" fontId="1" fillId="0" borderId="0" xfId="0" applyFont="1"/>
    <xf numFmtId="164" fontId="1" fillId="0" borderId="14" xfId="1" applyNumberFormat="1" applyFont="1" applyFill="1" applyBorder="1"/>
    <xf numFmtId="164" fontId="1" fillId="0" borderId="13" xfId="1" applyNumberFormat="1" applyFont="1" applyFill="1" applyBorder="1" applyAlignment="1">
      <alignment horizontal="left" indent="1"/>
    </xf>
    <xf numFmtId="164" fontId="1" fillId="0" borderId="12" xfId="1" applyNumberFormat="1" applyFont="1" applyFill="1" applyBorder="1"/>
    <xf numFmtId="164" fontId="1" fillId="0" borderId="14" xfId="1" applyNumberFormat="1" applyFont="1" applyFill="1" applyBorder="1" applyAlignment="1">
      <alignment horizontal="right"/>
    </xf>
    <xf numFmtId="43" fontId="1" fillId="10" borderId="1" xfId="1" applyFont="1" applyFill="1" applyBorder="1"/>
    <xf numFmtId="0" fontId="21" fillId="0" borderId="1" xfId="0" applyFont="1" applyFill="1" applyBorder="1"/>
    <xf numFmtId="164" fontId="1" fillId="0" borderId="1" xfId="1" applyNumberFormat="1" applyFont="1" applyBorder="1"/>
    <xf numFmtId="0" fontId="21" fillId="10" borderId="1" xfId="0" applyFont="1" applyFill="1" applyBorder="1"/>
    <xf numFmtId="0" fontId="1" fillId="0" borderId="0" xfId="0" applyFont="1" applyBorder="1"/>
    <xf numFmtId="0" fontId="1" fillId="0" borderId="0" xfId="0" applyFont="1" applyFill="1" applyBorder="1" applyAlignment="1">
      <alignment wrapText="1"/>
    </xf>
    <xf numFmtId="0" fontId="0" fillId="0" borderId="0" xfId="0" applyAlignment="1">
      <alignment vertical="top"/>
    </xf>
    <xf numFmtId="0" fontId="7" fillId="0" borderId="0" xfId="0" applyFont="1" applyAlignment="1">
      <alignment vertical="top"/>
    </xf>
    <xf numFmtId="0" fontId="1" fillId="0" borderId="0" xfId="0" applyFont="1" applyAlignment="1">
      <alignment horizontal="left"/>
    </xf>
    <xf numFmtId="0" fontId="1" fillId="0" borderId="0" xfId="0" applyFont="1" applyAlignment="1">
      <alignment vertical="top"/>
    </xf>
    <xf numFmtId="0" fontId="1" fillId="0" borderId="0" xfId="5"/>
    <xf numFmtId="0" fontId="1" fillId="0" borderId="0" xfId="5" applyAlignment="1">
      <alignment horizontal="left"/>
    </xf>
    <xf numFmtId="0" fontId="1" fillId="0" borderId="0" xfId="0" applyFont="1" applyFill="1" applyBorder="1"/>
    <xf numFmtId="43" fontId="29" fillId="11" borderId="12" xfId="1" applyFont="1" applyFill="1" applyBorder="1" applyAlignment="1">
      <alignment horizontal="left" wrapText="1"/>
    </xf>
    <xf numFmtId="43" fontId="7" fillId="5" borderId="6" xfId="1" applyFont="1" applyFill="1" applyBorder="1" applyAlignment="1">
      <alignment horizontal="center" wrapText="1"/>
    </xf>
    <xf numFmtId="43" fontId="7" fillId="2" borderId="1" xfId="1" applyFont="1" applyFill="1" applyBorder="1" applyAlignment="1">
      <alignment horizontal="center"/>
    </xf>
    <xf numFmtId="43" fontId="0" fillId="0" borderId="0" xfId="1" applyFont="1" applyFill="1" applyBorder="1"/>
    <xf numFmtId="43" fontId="5" fillId="0" borderId="0" xfId="1" applyFont="1" applyFill="1" applyBorder="1"/>
    <xf numFmtId="43" fontId="4" fillId="0" borderId="0" xfId="1" applyFont="1" applyFill="1" applyBorder="1"/>
    <xf numFmtId="43" fontId="1" fillId="0" borderId="0" xfId="1" applyFont="1" applyFill="1" applyBorder="1"/>
    <xf numFmtId="43" fontId="7" fillId="0" borderId="0" xfId="1" applyFont="1" applyFill="1" applyBorder="1"/>
    <xf numFmtId="43" fontId="1" fillId="12" borderId="14" xfId="1" applyFont="1" applyFill="1" applyBorder="1" applyAlignment="1">
      <alignment wrapText="1"/>
    </xf>
    <xf numFmtId="43" fontId="1" fillId="12" borderId="1" xfId="1" applyFont="1" applyFill="1" applyBorder="1" applyAlignment="1">
      <alignment wrapText="1"/>
    </xf>
    <xf numFmtId="0" fontId="9" fillId="0" borderId="0" xfId="0" applyFont="1" applyFill="1" applyBorder="1"/>
    <xf numFmtId="2" fontId="6" fillId="0" borderId="0" xfId="0" applyNumberFormat="1" applyFont="1" applyFill="1" applyBorder="1" applyAlignment="1">
      <alignment horizontal="center" textRotation="90"/>
    </xf>
    <xf numFmtId="9" fontId="6" fillId="0" borderId="0" xfId="7" applyFont="1" applyFill="1" applyBorder="1" applyAlignment="1">
      <alignment horizontal="center" textRotation="90"/>
    </xf>
    <xf numFmtId="164" fontId="6" fillId="0" borderId="0" xfId="0" applyNumberFormat="1" applyFont="1" applyFill="1" applyBorder="1" applyAlignment="1">
      <alignment horizontal="center" textRotation="90"/>
    </xf>
    <xf numFmtId="2" fontId="6" fillId="0" borderId="0" xfId="0" applyNumberFormat="1" applyFont="1" applyFill="1" applyBorder="1" applyAlignment="1">
      <alignment horizontal="right" textRotation="90"/>
    </xf>
    <xf numFmtId="43" fontId="0" fillId="0" borderId="14" xfId="1" applyFont="1" applyFill="1" applyBorder="1" applyAlignment="1">
      <alignment horizontal="center" wrapText="1"/>
    </xf>
    <xf numFmtId="43" fontId="7" fillId="12" borderId="1" xfId="1" applyFont="1" applyFill="1" applyBorder="1" applyAlignment="1">
      <alignment horizontal="center" wrapText="1"/>
    </xf>
    <xf numFmtId="43" fontId="7" fillId="5" borderId="14" xfId="1" applyFont="1" applyFill="1" applyBorder="1" applyAlignment="1">
      <alignment horizontal="center" wrapText="1"/>
    </xf>
    <xf numFmtId="43" fontId="7" fillId="0" borderId="12" xfId="1" applyFont="1" applyFill="1" applyBorder="1" applyAlignment="1">
      <alignment horizontal="left" wrapText="1"/>
    </xf>
    <xf numFmtId="43" fontId="0" fillId="6" borderId="14" xfId="1" applyFont="1" applyFill="1" applyBorder="1" applyAlignment="1">
      <alignment horizontal="center" wrapText="1"/>
    </xf>
    <xf numFmtId="43" fontId="0" fillId="0" borderId="0" xfId="1" applyFont="1" applyFill="1" applyBorder="1" applyAlignment="1">
      <alignment horizontal="center" wrapText="1"/>
    </xf>
    <xf numFmtId="43" fontId="8" fillId="2" borderId="11" xfId="1" applyFont="1" applyFill="1" applyBorder="1" applyAlignment="1">
      <alignment horizontal="center" wrapText="1"/>
    </xf>
    <xf numFmtId="43" fontId="8" fillId="2" borderId="16" xfId="1" applyFont="1" applyFill="1" applyBorder="1" applyAlignment="1">
      <alignment horizontal="center"/>
    </xf>
    <xf numFmtId="43" fontId="7" fillId="12" borderId="1" xfId="1" applyFont="1" applyFill="1" applyBorder="1" applyAlignment="1">
      <alignment horizontal="center"/>
    </xf>
    <xf numFmtId="43" fontId="8" fillId="2" borderId="1" xfId="1" applyFont="1" applyFill="1" applyBorder="1" applyAlignment="1">
      <alignment horizontal="center" wrapText="1"/>
    </xf>
    <xf numFmtId="43" fontId="8" fillId="6" borderId="1" xfId="1" applyFont="1" applyFill="1" applyBorder="1" applyAlignment="1">
      <alignment horizontal="center"/>
    </xf>
    <xf numFmtId="43" fontId="8" fillId="6" borderId="14" xfId="1" applyFont="1" applyFill="1" applyBorder="1" applyAlignment="1">
      <alignment horizontal="center"/>
    </xf>
    <xf numFmtId="43" fontId="8" fillId="0" borderId="0" xfId="1" applyFont="1" applyFill="1" applyBorder="1" applyAlignment="1">
      <alignment horizontal="center"/>
    </xf>
    <xf numFmtId="43" fontId="8" fillId="2" borderId="7" xfId="1" applyFont="1" applyFill="1" applyBorder="1" applyAlignment="1">
      <alignment horizontal="center"/>
    </xf>
    <xf numFmtId="43" fontId="7" fillId="12" borderId="12" xfId="1" applyFont="1" applyFill="1" applyBorder="1" applyAlignment="1">
      <alignment horizontal="center"/>
    </xf>
    <xf numFmtId="43" fontId="8" fillId="11" borderId="1" xfId="1" applyFont="1" applyFill="1" applyBorder="1" applyAlignment="1">
      <alignment horizontal="center"/>
    </xf>
    <xf numFmtId="43" fontId="8" fillId="2" borderId="15" xfId="1" applyFont="1" applyFill="1" applyBorder="1" applyAlignment="1">
      <alignment horizontal="center"/>
    </xf>
    <xf numFmtId="43" fontId="8" fillId="6" borderId="15" xfId="1" applyFont="1" applyFill="1" applyBorder="1" applyAlignment="1">
      <alignment horizontal="center"/>
    </xf>
    <xf numFmtId="43" fontId="28" fillId="9" borderId="1" xfId="1" applyFont="1" applyFill="1" applyBorder="1" applyAlignment="1">
      <alignment horizontal="left"/>
    </xf>
    <xf numFmtId="43" fontId="7" fillId="9" borderId="1" xfId="1" applyFont="1" applyFill="1" applyBorder="1" applyAlignment="1">
      <alignment horizontal="left"/>
    </xf>
    <xf numFmtId="43" fontId="1" fillId="9" borderId="1" xfId="1" applyFont="1" applyFill="1" applyBorder="1" applyAlignment="1">
      <alignment horizontal="left" wrapText="1"/>
    </xf>
    <xf numFmtId="43" fontId="1" fillId="9" borderId="1" xfId="1" applyFont="1" applyFill="1" applyBorder="1" applyAlignment="1">
      <alignment horizontal="left"/>
    </xf>
    <xf numFmtId="43" fontId="28" fillId="9" borderId="7" xfId="1" applyFont="1" applyFill="1" applyBorder="1" applyAlignment="1">
      <alignment horizontal="left" wrapText="1"/>
    </xf>
    <xf numFmtId="43" fontId="28" fillId="9" borderId="1" xfId="1" applyFont="1" applyFill="1" applyBorder="1" applyAlignment="1">
      <alignment horizontal="center" wrapText="1"/>
    </xf>
    <xf numFmtId="43" fontId="3" fillId="9" borderId="1" xfId="1" applyFont="1" applyFill="1" applyBorder="1" applyAlignment="1">
      <alignment horizontal="center" wrapText="1"/>
    </xf>
    <xf numFmtId="43" fontId="7" fillId="7" borderId="1" xfId="1" applyFont="1" applyFill="1" applyBorder="1" applyAlignment="1">
      <alignment horizontal="center" wrapText="1"/>
    </xf>
    <xf numFmtId="43" fontId="0" fillId="7" borderId="1" xfId="1" applyFont="1" applyFill="1" applyBorder="1" applyAlignment="1">
      <alignment horizontal="center" wrapText="1"/>
    </xf>
    <xf numFmtId="43" fontId="1" fillId="7" borderId="1" xfId="1" applyFont="1" applyFill="1" applyBorder="1" applyAlignment="1">
      <alignment horizontal="center" wrapText="1"/>
    </xf>
    <xf numFmtId="43" fontId="7" fillId="7" borderId="12" xfId="1" applyFont="1" applyFill="1" applyBorder="1" applyAlignment="1">
      <alignment horizontal="center" wrapText="1"/>
    </xf>
    <xf numFmtId="43" fontId="0" fillId="0" borderId="0" xfId="1" applyFont="1" applyFill="1" applyBorder="1" applyAlignment="1">
      <alignment horizontal="left"/>
    </xf>
    <xf numFmtId="43" fontId="0" fillId="0" borderId="1" xfId="1" applyFont="1" applyBorder="1"/>
    <xf numFmtId="43" fontId="7" fillId="0" borderId="1" xfId="1" applyFont="1" applyFill="1" applyBorder="1"/>
    <xf numFmtId="43" fontId="1" fillId="8" borderId="1" xfId="1" applyFont="1" applyFill="1" applyBorder="1" applyAlignment="1">
      <alignment wrapText="1"/>
    </xf>
    <xf numFmtId="43" fontId="1" fillId="8" borderId="1" xfId="1" applyFont="1" applyFill="1" applyBorder="1"/>
    <xf numFmtId="43" fontId="1" fillId="0" borderId="7" xfId="1" applyFont="1" applyBorder="1"/>
    <xf numFmtId="43" fontId="1" fillId="0" borderId="1" xfId="1" applyFont="1" applyFill="1" applyBorder="1" applyAlignment="1">
      <alignment wrapText="1"/>
    </xf>
    <xf numFmtId="43" fontId="1" fillId="0" borderId="1" xfId="1" applyFont="1" applyBorder="1" applyAlignment="1">
      <alignment wrapText="1"/>
    </xf>
    <xf numFmtId="43" fontId="1" fillId="0" borderId="12" xfId="1" applyFont="1" applyBorder="1" applyAlignment="1">
      <alignment wrapText="1"/>
    </xf>
    <xf numFmtId="43" fontId="1" fillId="6" borderId="12" xfId="1" applyFont="1" applyFill="1" applyBorder="1"/>
    <xf numFmtId="43" fontId="25" fillId="0" borderId="1" xfId="1" applyFont="1" applyBorder="1" applyAlignment="1">
      <alignment horizontal="center"/>
    </xf>
    <xf numFmtId="43" fontId="1" fillId="6" borderId="14" xfId="1" applyFont="1" applyFill="1" applyBorder="1" applyAlignment="1"/>
    <xf numFmtId="43" fontId="7" fillId="0" borderId="1" xfId="1" applyFont="1" applyBorder="1"/>
    <xf numFmtId="43" fontId="1" fillId="0" borderId="7" xfId="1" applyFont="1" applyFill="1" applyBorder="1"/>
    <xf numFmtId="43" fontId="1" fillId="12" borderId="1" xfId="1" applyFont="1" applyFill="1" applyBorder="1"/>
    <xf numFmtId="43" fontId="1" fillId="0" borderId="1" xfId="1" applyFont="1" applyBorder="1"/>
    <xf numFmtId="43" fontId="0" fillId="0" borderId="1" xfId="1" applyFont="1" applyFill="1" applyBorder="1"/>
    <xf numFmtId="43" fontId="0" fillId="0" borderId="1" xfId="1" applyFont="1" applyFill="1" applyBorder="1" applyAlignment="1">
      <alignment wrapText="1"/>
    </xf>
    <xf numFmtId="43" fontId="1" fillId="0" borderId="7" xfId="1" applyFont="1" applyBorder="1" applyAlignment="1">
      <alignment wrapText="1"/>
    </xf>
    <xf numFmtId="43" fontId="1" fillId="0" borderId="1" xfId="1" applyFont="1" applyFill="1" applyBorder="1" applyAlignment="1"/>
    <xf numFmtId="43" fontId="7" fillId="4" borderId="1" xfId="1" applyFont="1" applyFill="1" applyBorder="1"/>
    <xf numFmtId="43" fontId="1" fillId="0" borderId="0" xfId="1" applyFont="1" applyBorder="1" applyAlignment="1">
      <alignment horizontal="right"/>
    </xf>
    <xf numFmtId="43" fontId="0" fillId="0" borderId="1" xfId="1" applyFont="1" applyBorder="1" applyAlignment="1">
      <alignment wrapText="1"/>
    </xf>
    <xf numFmtId="43" fontId="0" fillId="0" borderId="0" xfId="1" applyFont="1" applyFill="1" applyBorder="1" applyAlignment="1">
      <alignment wrapText="1"/>
    </xf>
    <xf numFmtId="43" fontId="0" fillId="0" borderId="0" xfId="1" applyFont="1" applyFill="1" applyBorder="1" applyAlignment="1">
      <alignment horizontal="center" textRotation="90"/>
    </xf>
    <xf numFmtId="43" fontId="0" fillId="0" borderId="0" xfId="1" applyFont="1" applyFill="1" applyBorder="1" applyAlignment="1">
      <alignment horizontal="right" textRotation="90"/>
    </xf>
    <xf numFmtId="43" fontId="0" fillId="6" borderId="0" xfId="1" applyFont="1" applyFill="1" applyBorder="1"/>
    <xf numFmtId="164" fontId="8" fillId="2" borderId="12" xfId="1" applyNumberFormat="1" applyFont="1" applyFill="1" applyBorder="1" applyAlignment="1">
      <alignment horizontal="center"/>
    </xf>
    <xf numFmtId="164" fontId="8" fillId="2" borderId="1" xfId="1" applyNumberFormat="1" applyFont="1" applyFill="1" applyBorder="1" applyAlignment="1">
      <alignment horizontal="center"/>
    </xf>
    <xf numFmtId="164" fontId="1" fillId="9" borderId="12" xfId="1" applyNumberFormat="1" applyFont="1" applyFill="1" applyBorder="1" applyAlignment="1">
      <alignment horizontal="center" wrapText="1"/>
    </xf>
    <xf numFmtId="164" fontId="1" fillId="9" borderId="1" xfId="1" applyNumberFormat="1" applyFont="1" applyFill="1" applyBorder="1" applyAlignment="1">
      <alignment horizontal="center" wrapText="1"/>
    </xf>
    <xf numFmtId="164" fontId="1" fillId="0" borderId="12" xfId="1" applyNumberFormat="1" applyFont="1" applyFill="1" applyBorder="1" applyAlignment="1">
      <alignment horizontal="center"/>
    </xf>
    <xf numFmtId="164" fontId="1" fillId="0" borderId="1" xfId="1" applyNumberFormat="1" applyFont="1" applyFill="1" applyBorder="1" applyAlignment="1">
      <alignment horizontal="center"/>
    </xf>
    <xf numFmtId="164" fontId="1" fillId="10" borderId="12" xfId="1" applyNumberFormat="1" applyFont="1" applyFill="1" applyBorder="1" applyAlignment="1">
      <alignment horizontal="center"/>
    </xf>
    <xf numFmtId="164" fontId="1" fillId="10" borderId="1" xfId="1" applyNumberFormat="1" applyFont="1" applyFill="1" applyBorder="1" applyAlignment="1">
      <alignment horizontal="center"/>
    </xf>
    <xf numFmtId="164" fontId="0" fillId="0" borderId="12" xfId="1" applyNumberFormat="1" applyFont="1" applyFill="1" applyBorder="1" applyAlignment="1">
      <alignment horizontal="center"/>
    </xf>
    <xf numFmtId="164" fontId="0" fillId="0" borderId="1" xfId="1" applyNumberFormat="1" applyFont="1" applyFill="1" applyBorder="1" applyAlignment="1">
      <alignment horizontal="center"/>
    </xf>
    <xf numFmtId="164" fontId="0" fillId="0" borderId="0" xfId="1" applyNumberFormat="1" applyFont="1" applyFill="1" applyBorder="1"/>
    <xf numFmtId="164" fontId="0" fillId="0" borderId="0" xfId="1" applyNumberFormat="1" applyFont="1" applyFill="1" applyBorder="1" applyAlignment="1">
      <alignment horizontal="center"/>
    </xf>
    <xf numFmtId="164" fontId="8" fillId="2" borderId="11" xfId="1" applyNumberFormat="1" applyFont="1" applyFill="1" applyBorder="1" applyAlignment="1">
      <alignment horizontal="center"/>
    </xf>
    <xf numFmtId="164" fontId="8" fillId="2" borderId="20" xfId="1" applyNumberFormat="1" applyFont="1" applyFill="1" applyBorder="1" applyAlignment="1">
      <alignment horizontal="center"/>
    </xf>
    <xf numFmtId="164" fontId="8" fillId="2" borderId="21" xfId="1" applyNumberFormat="1" applyFont="1" applyFill="1" applyBorder="1" applyAlignment="1">
      <alignment horizontal="center"/>
    </xf>
    <xf numFmtId="164" fontId="8" fillId="2" borderId="22" xfId="1" applyNumberFormat="1" applyFont="1" applyFill="1" applyBorder="1" applyAlignment="1">
      <alignment horizontal="center"/>
    </xf>
    <xf numFmtId="164" fontId="32" fillId="11" borderId="21" xfId="1" applyNumberFormat="1" applyFont="1" applyFill="1" applyBorder="1" applyAlignment="1">
      <alignment horizontal="center" wrapText="1"/>
    </xf>
    <xf numFmtId="164" fontId="28" fillId="9" borderId="1" xfId="1" applyNumberFormat="1" applyFont="1" applyFill="1" applyBorder="1" applyAlignment="1">
      <alignment horizontal="center" wrapText="1"/>
    </xf>
    <xf numFmtId="164" fontId="7" fillId="9" borderId="1" xfId="1" applyNumberFormat="1" applyFont="1" applyFill="1" applyBorder="1" applyAlignment="1">
      <alignment horizontal="center" wrapText="1"/>
    </xf>
    <xf numFmtId="164" fontId="7" fillId="9" borderId="23" xfId="1" applyNumberFormat="1" applyFont="1" applyFill="1" applyBorder="1" applyAlignment="1">
      <alignment horizontal="center" wrapText="1"/>
    </xf>
    <xf numFmtId="164" fontId="18" fillId="9" borderId="21" xfId="1" applyNumberFormat="1" applyFont="1" applyFill="1" applyBorder="1" applyAlignment="1">
      <alignment horizontal="center" wrapText="1"/>
    </xf>
    <xf numFmtId="164" fontId="28" fillId="14" borderId="1" xfId="1" applyNumberFormat="1" applyFont="1" applyFill="1" applyBorder="1"/>
    <xf numFmtId="164" fontId="1" fillId="14" borderId="1" xfId="1" applyNumberFormat="1" applyFont="1" applyFill="1" applyBorder="1"/>
    <xf numFmtId="164" fontId="33" fillId="14" borderId="1" xfId="1" applyNumberFormat="1" applyFont="1" applyFill="1" applyBorder="1"/>
    <xf numFmtId="164" fontId="1" fillId="14" borderId="23" xfId="1" applyNumberFormat="1" applyFont="1" applyFill="1" applyBorder="1"/>
    <xf numFmtId="164" fontId="8" fillId="2" borderId="1" xfId="1" applyNumberFormat="1" applyFont="1" applyFill="1" applyBorder="1" applyAlignment="1" applyProtection="1">
      <alignment horizontal="center"/>
    </xf>
    <xf numFmtId="164" fontId="8" fillId="2" borderId="13" xfId="1" applyNumberFormat="1" applyFont="1" applyFill="1" applyBorder="1" applyAlignment="1" applyProtection="1">
      <alignment horizontal="center"/>
    </xf>
    <xf numFmtId="164" fontId="18" fillId="9" borderId="1" xfId="1" applyNumberFormat="1" applyFont="1" applyFill="1" applyBorder="1" applyAlignment="1">
      <alignment horizontal="center" wrapText="1"/>
    </xf>
    <xf numFmtId="164" fontId="7" fillId="9" borderId="1" xfId="1" applyNumberFormat="1" applyFont="1" applyFill="1" applyBorder="1" applyAlignment="1" applyProtection="1">
      <alignment horizontal="center" wrapText="1"/>
    </xf>
    <xf numFmtId="164" fontId="1" fillId="9" borderId="13" xfId="1" applyNumberFormat="1" applyFont="1" applyFill="1" applyBorder="1" applyAlignment="1" applyProtection="1">
      <alignment horizontal="center" wrapText="1"/>
    </xf>
    <xf numFmtId="164" fontId="1" fillId="0" borderId="1" xfId="1" applyNumberFormat="1" applyFont="1" applyFill="1" applyBorder="1" applyAlignment="1">
      <alignment horizontal="right"/>
    </xf>
    <xf numFmtId="164" fontId="1" fillId="0" borderId="24" xfId="1" applyNumberFormat="1" applyFont="1" applyFill="1" applyBorder="1" applyAlignment="1">
      <alignment horizontal="left" indent="1"/>
    </xf>
    <xf numFmtId="164" fontId="1" fillId="0" borderId="0" xfId="1" applyNumberFormat="1" applyFont="1"/>
    <xf numFmtId="164" fontId="0" fillId="0" borderId="1" xfId="1" applyNumberFormat="1" applyFont="1" applyFill="1" applyBorder="1"/>
    <xf numFmtId="164" fontId="0" fillId="0" borderId="12" xfId="1" applyNumberFormat="1" applyFont="1" applyFill="1" applyBorder="1"/>
    <xf numFmtId="164" fontId="0" fillId="0" borderId="13" xfId="1" applyNumberFormat="1" applyFont="1" applyFill="1" applyBorder="1" applyAlignment="1">
      <alignment horizontal="left" indent="1"/>
    </xf>
    <xf numFmtId="164" fontId="5" fillId="0" borderId="0" xfId="1" applyNumberFormat="1" applyFont="1" applyFill="1" applyBorder="1"/>
    <xf numFmtId="164" fontId="7" fillId="12" borderId="1" xfId="1" applyNumberFormat="1" applyFont="1" applyFill="1" applyBorder="1" applyAlignment="1">
      <alignment horizontal="center" wrapText="1"/>
    </xf>
    <xf numFmtId="164" fontId="8" fillId="2" borderId="12" xfId="1" quotePrefix="1" applyNumberFormat="1" applyFont="1" applyFill="1" applyBorder="1" applyAlignment="1">
      <alignment horizontal="center"/>
    </xf>
    <xf numFmtId="164" fontId="7" fillId="12" borderId="1" xfId="1" applyNumberFormat="1" applyFont="1" applyFill="1" applyBorder="1" applyAlignment="1">
      <alignment horizontal="center"/>
    </xf>
    <xf numFmtId="164" fontId="7" fillId="12" borderId="12" xfId="1" applyNumberFormat="1" applyFont="1" applyFill="1" applyBorder="1" applyAlignment="1">
      <alignment horizontal="center"/>
    </xf>
    <xf numFmtId="164" fontId="21" fillId="9" borderId="1" xfId="1" applyNumberFormat="1" applyFont="1" applyFill="1" applyBorder="1" applyAlignment="1">
      <alignment horizontal="center" wrapText="1"/>
    </xf>
    <xf numFmtId="164" fontId="18" fillId="9" borderId="12" xfId="1" applyNumberFormat="1" applyFont="1" applyFill="1" applyBorder="1" applyAlignment="1">
      <alignment horizontal="center" wrapText="1"/>
    </xf>
    <xf numFmtId="164" fontId="18" fillId="9" borderId="14" xfId="1" applyNumberFormat="1" applyFont="1" applyFill="1" applyBorder="1" applyAlignment="1">
      <alignment horizontal="center" wrapText="1"/>
    </xf>
    <xf numFmtId="164" fontId="1" fillId="12" borderId="14" xfId="1" applyNumberFormat="1" applyFont="1" applyFill="1" applyBorder="1" applyAlignment="1">
      <alignment wrapText="1"/>
    </xf>
    <xf numFmtId="164" fontId="0" fillId="0" borderId="1" xfId="1" applyNumberFormat="1" applyFont="1" applyBorder="1"/>
    <xf numFmtId="164" fontId="1" fillId="12" borderId="1" xfId="1" applyNumberFormat="1" applyFont="1" applyFill="1" applyBorder="1"/>
    <xf numFmtId="164" fontId="0" fillId="0" borderId="14" xfId="1" applyNumberFormat="1" applyFont="1" applyFill="1" applyBorder="1"/>
    <xf numFmtId="164" fontId="1" fillId="12" borderId="1" xfId="1" applyNumberFormat="1" applyFont="1" applyFill="1" applyBorder="1" applyAlignment="1">
      <alignment wrapText="1"/>
    </xf>
    <xf numFmtId="164" fontId="1" fillId="0" borderId="1" xfId="1" applyNumberFormat="1" applyFont="1" applyFill="1" applyBorder="1" applyAlignment="1">
      <alignment wrapText="1"/>
    </xf>
    <xf numFmtId="164" fontId="7" fillId="0" borderId="0" xfId="1" applyNumberFormat="1" applyFont="1" applyFill="1" applyBorder="1"/>
    <xf numFmtId="164" fontId="0" fillId="9" borderId="1" xfId="1" applyNumberFormat="1" applyFont="1" applyFill="1" applyBorder="1" applyAlignment="1">
      <alignment horizontal="center" wrapText="1"/>
    </xf>
    <xf numFmtId="49" fontId="6" fillId="9" borderId="1" xfId="1" applyNumberFormat="1" applyFont="1" applyFill="1" applyBorder="1" applyAlignment="1">
      <alignment horizontal="left" wrapText="1"/>
    </xf>
    <xf numFmtId="43" fontId="1" fillId="0" borderId="1" xfId="2" applyFont="1" applyFill="1" applyBorder="1"/>
    <xf numFmtId="164" fontId="1" fillId="0" borderId="0" xfId="2" applyNumberFormat="1" applyFont="1"/>
    <xf numFmtId="164" fontId="1" fillId="0" borderId="1" xfId="2" applyNumberFormat="1" applyFont="1" applyBorder="1"/>
    <xf numFmtId="164" fontId="1" fillId="0" borderId="1" xfId="2" applyNumberFormat="1" applyFont="1" applyFill="1" applyBorder="1"/>
    <xf numFmtId="164" fontId="1" fillId="0" borderId="13" xfId="2" applyNumberFormat="1" applyFont="1" applyFill="1" applyBorder="1" applyAlignment="1">
      <alignment wrapText="1"/>
    </xf>
    <xf numFmtId="164" fontId="1" fillId="0" borderId="12" xfId="2" applyNumberFormat="1" applyFont="1" applyFill="1" applyBorder="1"/>
    <xf numFmtId="164" fontId="0" fillId="0" borderId="1" xfId="2" applyNumberFormat="1" applyFont="1" applyBorder="1"/>
    <xf numFmtId="164" fontId="1" fillId="0" borderId="12" xfId="2" applyNumberFormat="1" applyFont="1" applyBorder="1"/>
    <xf numFmtId="164" fontId="1" fillId="0" borderId="1" xfId="2" applyNumberFormat="1" applyFont="1" applyFill="1" applyBorder="1" applyAlignment="1">
      <alignment horizontal="right"/>
    </xf>
    <xf numFmtId="43" fontId="1" fillId="0" borderId="1" xfId="2" applyFont="1" applyFill="1" applyBorder="1" applyAlignment="1">
      <alignment wrapText="1"/>
    </xf>
    <xf numFmtId="164" fontId="1" fillId="0" borderId="1" xfId="2" applyNumberFormat="1" applyFont="1" applyFill="1" applyBorder="1" applyAlignment="1">
      <alignment horizontal="center"/>
    </xf>
    <xf numFmtId="164" fontId="1" fillId="0" borderId="1" xfId="1" applyNumberFormat="1" applyFont="1" applyFill="1" applyBorder="1" applyAlignment="1">
      <alignment horizontal="center" wrapText="1"/>
    </xf>
    <xf numFmtId="164" fontId="1" fillId="0" borderId="1" xfId="1" applyNumberFormat="1" applyFont="1" applyBorder="1" applyAlignment="1">
      <alignment horizontal="center"/>
    </xf>
    <xf numFmtId="164" fontId="23" fillId="10" borderId="1" xfId="1" applyNumberFormat="1" applyFont="1" applyFill="1" applyBorder="1" applyAlignment="1">
      <alignment horizontal="center"/>
    </xf>
    <xf numFmtId="43" fontId="1" fillId="0" borderId="11" xfId="2" applyFont="1" applyFill="1" applyBorder="1" applyAlignment="1">
      <alignment wrapText="1"/>
    </xf>
    <xf numFmtId="43" fontId="1" fillId="8" borderId="1" xfId="2" applyFont="1" applyFill="1" applyBorder="1" applyAlignment="1">
      <alignment wrapText="1"/>
    </xf>
    <xf numFmtId="43" fontId="1" fillId="8" borderId="1" xfId="2" applyFont="1" applyFill="1" applyBorder="1"/>
    <xf numFmtId="43" fontId="1" fillId="0" borderId="7" xfId="2" applyFont="1" applyBorder="1"/>
    <xf numFmtId="164" fontId="1" fillId="0" borderId="12" xfId="2" applyNumberFormat="1" applyFont="1" applyFill="1" applyBorder="1" applyAlignment="1">
      <alignment horizontal="center"/>
    </xf>
    <xf numFmtId="164" fontId="1" fillId="10" borderId="1" xfId="2" applyNumberFormat="1" applyFont="1" applyFill="1" applyBorder="1" applyAlignment="1">
      <alignment horizontal="right" wrapText="1"/>
    </xf>
    <xf numFmtId="164" fontId="31" fillId="10" borderId="1" xfId="2" applyNumberFormat="1" applyFont="1" applyFill="1" applyBorder="1" applyAlignment="1">
      <alignment horizontal="right" wrapText="1"/>
    </xf>
    <xf numFmtId="164" fontId="1" fillId="0" borderId="0" xfId="2" applyNumberFormat="1" applyFont="1" applyFill="1"/>
    <xf numFmtId="164" fontId="26" fillId="0" borderId="0" xfId="2" applyNumberFormat="1" applyFont="1"/>
    <xf numFmtId="164" fontId="1" fillId="0" borderId="14" xfId="2" applyNumberFormat="1" applyFont="1" applyFill="1" applyBorder="1"/>
    <xf numFmtId="0" fontId="1" fillId="0" borderId="0" xfId="0" applyFont="1" applyAlignment="1">
      <alignment wrapText="1"/>
    </xf>
    <xf numFmtId="0" fontId="1" fillId="0" borderId="0" xfId="0" applyFont="1" applyAlignment="1">
      <alignment horizontal="left" wrapText="1"/>
    </xf>
    <xf numFmtId="0" fontId="0" fillId="0" borderId="0" xfId="0" applyAlignment="1">
      <alignment wrapText="1"/>
    </xf>
    <xf numFmtId="164" fontId="1" fillId="10" borderId="12" xfId="2" applyNumberFormat="1" applyFont="1" applyFill="1" applyBorder="1" applyAlignment="1">
      <alignment horizontal="center"/>
    </xf>
    <xf numFmtId="164" fontId="1" fillId="0" borderId="13" xfId="2" applyNumberFormat="1" applyFont="1" applyFill="1" applyBorder="1" applyAlignment="1">
      <alignment horizontal="left" indent="1"/>
    </xf>
    <xf numFmtId="43" fontId="1" fillId="0" borderId="1" xfId="2" applyFont="1" applyBorder="1" applyAlignment="1">
      <alignment wrapText="1"/>
    </xf>
    <xf numFmtId="43" fontId="1" fillId="0" borderId="1" xfId="2" applyFont="1" applyBorder="1"/>
    <xf numFmtId="0" fontId="1" fillId="0" borderId="1" xfId="0" applyFont="1" applyBorder="1" applyAlignment="1">
      <alignment horizontal="left"/>
    </xf>
    <xf numFmtId="164" fontId="31" fillId="10" borderId="12" xfId="2" applyNumberFormat="1" applyFont="1" applyFill="1" applyBorder="1" applyAlignment="1">
      <alignment horizontal="right" wrapText="1"/>
    </xf>
    <xf numFmtId="164" fontId="0" fillId="0" borderId="1" xfId="2" applyNumberFormat="1" applyFont="1" applyFill="1" applyBorder="1"/>
    <xf numFmtId="43" fontId="1" fillId="0" borderId="1" xfId="2" applyFont="1" applyFill="1" applyBorder="1" applyAlignment="1">
      <alignment horizontal="left" wrapText="1"/>
    </xf>
    <xf numFmtId="43" fontId="1" fillId="8" borderId="1" xfId="2" applyFont="1" applyFill="1" applyBorder="1"/>
    <xf numFmtId="43" fontId="1" fillId="8" borderId="1" xfId="2" applyFont="1" applyFill="1" applyBorder="1" applyAlignment="1">
      <alignment horizontal="left" wrapText="1"/>
    </xf>
    <xf numFmtId="43" fontId="1" fillId="0" borderId="1" xfId="2" applyFont="1" applyFill="1" applyBorder="1"/>
    <xf numFmtId="164" fontId="1" fillId="0" borderId="1" xfId="2" applyNumberFormat="1" applyFont="1" applyFill="1" applyBorder="1"/>
    <xf numFmtId="164" fontId="1" fillId="0" borderId="14" xfId="2" applyNumberFormat="1" applyFont="1" applyFill="1" applyBorder="1"/>
    <xf numFmtId="164" fontId="1" fillId="0" borderId="13" xfId="2" applyNumberFormat="1" applyFont="1" applyFill="1" applyBorder="1" applyAlignment="1">
      <alignment horizontal="left" indent="1"/>
    </xf>
    <xf numFmtId="164" fontId="1" fillId="0" borderId="12" xfId="2" applyNumberFormat="1" applyFont="1" applyFill="1" applyBorder="1"/>
    <xf numFmtId="164" fontId="1" fillId="0" borderId="14" xfId="2" applyNumberFormat="1" applyFont="1" applyFill="1" applyBorder="1" applyAlignment="1">
      <alignment horizontal="right"/>
    </xf>
    <xf numFmtId="43" fontId="1" fillId="10" borderId="1" xfId="2" applyFont="1" applyFill="1" applyBorder="1"/>
    <xf numFmtId="43" fontId="1" fillId="8" borderId="1" xfId="2" applyFont="1" applyFill="1" applyBorder="1" applyAlignment="1">
      <alignment wrapText="1"/>
    </xf>
    <xf numFmtId="43" fontId="1" fillId="8" borderId="1" xfId="2" applyFont="1" applyFill="1" applyBorder="1"/>
    <xf numFmtId="43" fontId="1" fillId="0" borderId="7" xfId="2" applyFont="1" applyBorder="1"/>
    <xf numFmtId="43" fontId="1" fillId="0" borderId="1" xfId="2" applyFont="1" applyFill="1" applyBorder="1" applyAlignment="1">
      <alignment wrapText="1"/>
    </xf>
    <xf numFmtId="43" fontId="1" fillId="0" borderId="1" xfId="2" applyFont="1" applyBorder="1" applyAlignment="1">
      <alignment wrapText="1"/>
    </xf>
    <xf numFmtId="43" fontId="1" fillId="0" borderId="7" xfId="2" applyFont="1" applyBorder="1" applyAlignment="1">
      <alignment wrapText="1"/>
    </xf>
    <xf numFmtId="43" fontId="1" fillId="0" borderId="18" xfId="2" applyFont="1" applyBorder="1"/>
    <xf numFmtId="164" fontId="1" fillId="0" borderId="12" xfId="2" applyNumberFormat="1" applyFont="1" applyFill="1" applyBorder="1" applyAlignment="1">
      <alignment horizontal="center"/>
    </xf>
    <xf numFmtId="164" fontId="1" fillId="0" borderId="1" xfId="2" applyNumberFormat="1" applyFont="1" applyFill="1" applyBorder="1" applyAlignment="1">
      <alignment horizontal="center"/>
    </xf>
    <xf numFmtId="164" fontId="1" fillId="0" borderId="1" xfId="2" applyNumberFormat="1" applyFont="1" applyFill="1" applyBorder="1" applyAlignment="1"/>
    <xf numFmtId="164" fontId="1" fillId="10" borderId="1" xfId="2" applyNumberFormat="1" applyFont="1" applyFill="1" applyBorder="1" applyAlignment="1">
      <alignment horizontal="right" wrapText="1"/>
    </xf>
    <xf numFmtId="164" fontId="31" fillId="10" borderId="1" xfId="2" applyNumberFormat="1" applyFont="1" applyFill="1" applyBorder="1" applyAlignment="1">
      <alignment horizontal="right" wrapText="1"/>
    </xf>
    <xf numFmtId="164" fontId="0" fillId="0" borderId="12" xfId="2" applyNumberFormat="1" applyFont="1" applyFill="1" applyBorder="1"/>
    <xf numFmtId="164" fontId="0" fillId="0" borderId="14" xfId="2" applyNumberFormat="1" applyFont="1" applyFill="1" applyBorder="1"/>
    <xf numFmtId="43" fontId="0" fillId="0" borderId="1" xfId="2" applyFont="1" applyFill="1" applyBorder="1"/>
    <xf numFmtId="43" fontId="1" fillId="8" borderId="1" xfId="2" applyFont="1" applyFill="1" applyBorder="1" applyAlignment="1">
      <alignment wrapText="1"/>
    </xf>
    <xf numFmtId="43" fontId="1" fillId="8" borderId="1" xfId="2" applyFont="1" applyFill="1" applyBorder="1"/>
    <xf numFmtId="43" fontId="1" fillId="0" borderId="7" xfId="2" applyFont="1" applyBorder="1"/>
    <xf numFmtId="164" fontId="1" fillId="0" borderId="12" xfId="2" applyNumberFormat="1" applyFont="1" applyFill="1" applyBorder="1" applyAlignment="1">
      <alignment horizontal="center"/>
    </xf>
    <xf numFmtId="164" fontId="1" fillId="0" borderId="1" xfId="2" applyNumberFormat="1" applyFont="1" applyFill="1" applyBorder="1" applyAlignment="1">
      <alignment horizontal="center"/>
    </xf>
    <xf numFmtId="164" fontId="1" fillId="0" borderId="12" xfId="2" applyNumberFormat="1" applyFont="1" applyFill="1" applyBorder="1" applyAlignment="1">
      <alignment horizontal="center"/>
    </xf>
    <xf numFmtId="164" fontId="1" fillId="0" borderId="1" xfId="2" applyNumberFormat="1" applyFont="1" applyFill="1" applyBorder="1" applyAlignment="1">
      <alignment horizontal="center"/>
    </xf>
    <xf numFmtId="43" fontId="1" fillId="0" borderId="1" xfId="2" applyFont="1" applyFill="1" applyBorder="1"/>
    <xf numFmtId="164" fontId="1" fillId="0" borderId="1" xfId="2" applyNumberFormat="1" applyFont="1" applyFill="1" applyBorder="1"/>
    <xf numFmtId="164" fontId="1" fillId="0" borderId="1" xfId="2" applyNumberFormat="1" applyFont="1" applyFill="1" applyBorder="1"/>
    <xf numFmtId="164" fontId="1" fillId="0" borderId="12" xfId="2" applyNumberFormat="1" applyFont="1" applyFill="1" applyBorder="1"/>
    <xf numFmtId="164" fontId="1" fillId="0" borderId="1" xfId="2" applyNumberFormat="1" applyFont="1" applyFill="1" applyBorder="1"/>
    <xf numFmtId="164" fontId="1" fillId="0" borderId="1" xfId="2" applyNumberFormat="1" applyFont="1" applyFill="1" applyBorder="1"/>
    <xf numFmtId="164" fontId="1" fillId="0" borderId="12" xfId="2" applyNumberFormat="1" applyFont="1" applyFill="1" applyBorder="1"/>
    <xf numFmtId="164" fontId="1" fillId="0" borderId="1" xfId="2" applyNumberFormat="1" applyFont="1" applyFill="1" applyBorder="1"/>
    <xf numFmtId="164" fontId="1" fillId="0" borderId="14" xfId="2" applyNumberFormat="1" applyFont="1" applyFill="1" applyBorder="1"/>
    <xf numFmtId="164" fontId="1" fillId="0" borderId="12" xfId="2" applyNumberFormat="1" applyFont="1" applyFill="1" applyBorder="1"/>
    <xf numFmtId="43" fontId="1" fillId="0" borderId="1" xfId="2" applyFont="1" applyFill="1" applyBorder="1"/>
    <xf numFmtId="43" fontId="1" fillId="0" borderId="1" xfId="2" applyFont="1" applyFill="1" applyBorder="1" applyAlignment="1">
      <alignment wrapText="1"/>
    </xf>
    <xf numFmtId="0" fontId="7" fillId="0" borderId="0" xfId="0" applyFont="1" applyAlignment="1">
      <alignment vertical="top"/>
    </xf>
    <xf numFmtId="43" fontId="1" fillId="0" borderId="1" xfId="2" applyFont="1" applyFill="1" applyBorder="1" applyAlignment="1">
      <alignment wrapText="1"/>
    </xf>
    <xf numFmtId="43" fontId="1" fillId="10" borderId="1" xfId="2" applyFont="1" applyFill="1" applyBorder="1" applyAlignment="1">
      <alignment wrapText="1"/>
    </xf>
    <xf numFmtId="43" fontId="34" fillId="10" borderId="1" xfId="2" applyFont="1" applyFill="1" applyBorder="1" applyAlignment="1">
      <alignment wrapText="1"/>
    </xf>
    <xf numFmtId="0" fontId="1" fillId="0" borderId="0" xfId="0" applyFont="1" applyAlignment="1">
      <alignment vertical="top" wrapText="1"/>
    </xf>
    <xf numFmtId="43" fontId="1" fillId="0" borderId="7" xfId="2" applyFont="1" applyFill="1" applyBorder="1" applyAlignment="1">
      <alignment wrapText="1"/>
    </xf>
    <xf numFmtId="43" fontId="1" fillId="0" borderId="1" xfId="2" applyFont="1" applyFill="1" applyBorder="1" applyAlignment="1"/>
    <xf numFmtId="164" fontId="1" fillId="0" borderId="1" xfId="2" applyNumberFormat="1" applyFont="1" applyFill="1" applyBorder="1" applyAlignment="1">
      <alignment wrapText="1"/>
    </xf>
    <xf numFmtId="165" fontId="1" fillId="0" borderId="21" xfId="2" applyNumberFormat="1" applyFont="1" applyFill="1" applyBorder="1"/>
    <xf numFmtId="43" fontId="31" fillId="0" borderId="1" xfId="2" applyFont="1" applyBorder="1" applyAlignment="1">
      <alignment wrapText="1"/>
    </xf>
    <xf numFmtId="43" fontId="31" fillId="0" borderId="0" xfId="2" applyFont="1" applyBorder="1" applyAlignment="1">
      <alignment wrapText="1"/>
    </xf>
    <xf numFmtId="164" fontId="1" fillId="10" borderId="1" xfId="2" applyNumberFormat="1" applyFont="1" applyFill="1" applyBorder="1" applyAlignment="1">
      <alignment horizontal="center"/>
    </xf>
    <xf numFmtId="164" fontId="1" fillId="0" borderId="11" xfId="2" applyNumberFormat="1" applyFont="1" applyFill="1" applyBorder="1"/>
    <xf numFmtId="0" fontId="1" fillId="0" borderId="7" xfId="0" applyFont="1" applyBorder="1"/>
    <xf numFmtId="164" fontId="1" fillId="0" borderId="25" xfId="2" applyNumberFormat="1" applyFont="1" applyFill="1" applyBorder="1" applyAlignment="1">
      <alignment horizontal="right"/>
    </xf>
    <xf numFmtId="38" fontId="37" fillId="0" borderId="19" xfId="2" applyNumberFormat="1" applyFont="1" applyFill="1" applyBorder="1" applyAlignment="1">
      <alignment horizontal="right" wrapText="1"/>
    </xf>
    <xf numFmtId="38" fontId="38" fillId="0" borderId="19" xfId="9" applyNumberFormat="1" applyFont="1" applyFill="1" applyBorder="1" applyAlignment="1">
      <alignment horizontal="right"/>
    </xf>
    <xf numFmtId="164" fontId="1" fillId="0" borderId="12" xfId="2" applyNumberFormat="1" applyFont="1" applyFill="1" applyBorder="1" applyAlignment="1">
      <alignment horizontal="right"/>
    </xf>
    <xf numFmtId="164" fontId="1" fillId="0" borderId="26" xfId="2" applyNumberFormat="1" applyFont="1" applyFill="1" applyBorder="1" applyAlignment="1">
      <alignment horizontal="right"/>
    </xf>
    <xf numFmtId="0" fontId="1" fillId="0" borderId="1" xfId="0" applyFont="1" applyFill="1" applyBorder="1" applyAlignment="1">
      <alignment wrapText="1"/>
    </xf>
    <xf numFmtId="166" fontId="1" fillId="0" borderId="1" xfId="5" applyNumberFormat="1" applyFont="1" applyFill="1" applyBorder="1"/>
    <xf numFmtId="0" fontId="7" fillId="0" borderId="0" xfId="0" applyFont="1" applyAlignment="1">
      <alignment vertical="top" wrapText="1"/>
    </xf>
    <xf numFmtId="43" fontId="1" fillId="10" borderId="1" xfId="1" applyFont="1" applyFill="1" applyBorder="1" applyAlignment="1">
      <alignment wrapText="1"/>
    </xf>
    <xf numFmtId="164" fontId="1" fillId="10" borderId="1" xfId="1" applyNumberFormat="1" applyFont="1" applyFill="1" applyBorder="1" applyAlignment="1">
      <alignment horizontal="center" wrapText="1"/>
    </xf>
    <xf numFmtId="167" fontId="25" fillId="15" borderId="1" xfId="1" applyNumberFormat="1" applyFont="1" applyFill="1" applyBorder="1" applyAlignment="1">
      <alignment horizontal="center"/>
    </xf>
    <xf numFmtId="164" fontId="1" fillId="10" borderId="1" xfId="2" applyNumberFormat="1" applyFont="1" applyFill="1" applyBorder="1"/>
    <xf numFmtId="164" fontId="1" fillId="0" borderId="12" xfId="2" applyNumberFormat="1" applyFont="1" applyBorder="1" applyAlignment="1">
      <alignment horizontal="center"/>
    </xf>
    <xf numFmtId="164" fontId="1" fillId="0" borderId="12" xfId="2" applyNumberFormat="1" applyFont="1" applyFill="1" applyBorder="1" applyAlignment="1">
      <alignment horizontal="center" wrapText="1"/>
    </xf>
    <xf numFmtId="164" fontId="1" fillId="10" borderId="12" xfId="1" applyNumberFormat="1" applyFont="1" applyFill="1" applyBorder="1" applyAlignment="1">
      <alignment horizontal="center" wrapText="1"/>
    </xf>
    <xf numFmtId="165" fontId="1" fillId="0" borderId="12" xfId="2" applyNumberFormat="1" applyFont="1" applyFill="1" applyBorder="1" applyAlignment="1">
      <alignment horizontal="center"/>
    </xf>
    <xf numFmtId="164" fontId="16" fillId="0" borderId="12" xfId="2" applyNumberFormat="1" applyFont="1" applyFill="1" applyBorder="1" applyAlignment="1">
      <alignment horizontal="center"/>
    </xf>
    <xf numFmtId="38" fontId="37" fillId="10" borderId="19" xfId="9" applyNumberFormat="1" applyFont="1" applyFill="1" applyBorder="1" applyAlignment="1">
      <alignment horizontal="right"/>
    </xf>
    <xf numFmtId="44" fontId="1" fillId="0" borderId="1" xfId="10" applyFont="1" applyFill="1" applyBorder="1" applyAlignment="1">
      <alignment horizontal="center"/>
    </xf>
    <xf numFmtId="44" fontId="0" fillId="0" borderId="1" xfId="10" applyFont="1" applyFill="1" applyBorder="1" applyAlignment="1">
      <alignment horizontal="center"/>
    </xf>
    <xf numFmtId="44" fontId="39" fillId="0" borderId="1" xfId="10" applyFont="1" applyFill="1" applyBorder="1" applyAlignment="1">
      <alignment horizontal="center" wrapText="1"/>
    </xf>
    <xf numFmtId="44" fontId="1" fillId="0" borderId="1" xfId="10" applyFont="1" applyFill="1" applyBorder="1"/>
    <xf numFmtId="44" fontId="1" fillId="0" borderId="12" xfId="10" applyFont="1" applyFill="1" applyBorder="1"/>
    <xf numFmtId="44" fontId="1" fillId="10" borderId="12" xfId="10" applyFont="1" applyFill="1" applyBorder="1"/>
    <xf numFmtId="44" fontId="30" fillId="13" borderId="17" xfId="10" applyFont="1" applyFill="1" applyBorder="1" applyAlignment="1">
      <alignment horizontal="right" wrapText="1"/>
    </xf>
    <xf numFmtId="44" fontId="0" fillId="0" borderId="1" xfId="10" applyFont="1" applyFill="1" applyBorder="1"/>
    <xf numFmtId="44" fontId="1" fillId="10" borderId="1" xfId="10" applyFont="1" applyFill="1" applyBorder="1"/>
    <xf numFmtId="44" fontId="30" fillId="13" borderId="1" xfId="10" applyFont="1" applyFill="1" applyBorder="1" applyAlignment="1">
      <alignment horizontal="right" wrapText="1"/>
    </xf>
    <xf numFmtId="44" fontId="4" fillId="0" borderId="12" xfId="10" applyFont="1" applyFill="1" applyBorder="1"/>
    <xf numFmtId="44" fontId="0" fillId="0" borderId="12" xfId="10" applyFont="1" applyFill="1" applyBorder="1"/>
    <xf numFmtId="44" fontId="27" fillId="0" borderId="0" xfId="10" applyFont="1"/>
    <xf numFmtId="44" fontId="1" fillId="0" borderId="0" xfId="10" applyFont="1" applyBorder="1"/>
    <xf numFmtId="44" fontId="1" fillId="0" borderId="0" xfId="10" applyFont="1" applyFill="1" applyBorder="1" applyAlignment="1">
      <alignment horizontal="right"/>
    </xf>
    <xf numFmtId="44" fontId="1" fillId="10" borderId="0" xfId="10" applyFont="1" applyFill="1" applyBorder="1"/>
    <xf numFmtId="168" fontId="25" fillId="0" borderId="1" xfId="1" applyNumberFormat="1" applyFont="1" applyBorder="1" applyAlignment="1">
      <alignment horizontal="center"/>
    </xf>
    <xf numFmtId="168" fontId="25" fillId="15" borderId="1" xfId="1" applyNumberFormat="1" applyFont="1" applyFill="1" applyBorder="1" applyAlignment="1">
      <alignment horizontal="center"/>
    </xf>
    <xf numFmtId="165" fontId="1" fillId="0" borderId="21" xfId="1" applyNumberFormat="1" applyFont="1" applyFill="1" applyBorder="1"/>
    <xf numFmtId="165" fontId="0" fillId="0" borderId="21" xfId="1" applyNumberFormat="1" applyFont="1" applyFill="1" applyBorder="1"/>
    <xf numFmtId="165" fontId="1" fillId="10" borderId="21" xfId="1" applyNumberFormat="1" applyFont="1" applyFill="1" applyBorder="1"/>
    <xf numFmtId="165" fontId="1" fillId="0" borderId="21" xfId="2" applyNumberFormat="1" applyFont="1" applyBorder="1"/>
    <xf numFmtId="165" fontId="16" fillId="0" borderId="21" xfId="2" applyNumberFormat="1" applyFont="1" applyFill="1" applyBorder="1" applyAlignment="1">
      <alignment horizontal="right"/>
    </xf>
    <xf numFmtId="165" fontId="1" fillId="10" borderId="21" xfId="2" applyNumberFormat="1" applyFont="1" applyFill="1" applyBorder="1"/>
    <xf numFmtId="168" fontId="1" fillId="0" borderId="21" xfId="1" applyNumberFormat="1" applyFont="1" applyFill="1" applyBorder="1"/>
    <xf numFmtId="168" fontId="1" fillId="0" borderId="21" xfId="2" applyNumberFormat="1" applyFont="1" applyBorder="1"/>
    <xf numFmtId="168" fontId="1" fillId="0" borderId="21" xfId="2" applyNumberFormat="1" applyFont="1" applyFill="1" applyBorder="1"/>
    <xf numFmtId="168" fontId="1" fillId="0" borderId="21" xfId="2" applyNumberFormat="1" applyFont="1" applyFill="1" applyBorder="1" applyAlignment="1">
      <alignment wrapText="1"/>
    </xf>
    <xf numFmtId="168" fontId="1" fillId="10" borderId="21" xfId="1" applyNumberFormat="1" applyFont="1" applyFill="1" applyBorder="1" applyAlignment="1">
      <alignment wrapText="1"/>
    </xf>
    <xf numFmtId="2" fontId="25" fillId="0" borderId="1" xfId="10" applyNumberFormat="1" applyFont="1" applyBorder="1" applyAlignment="1">
      <alignment horizontal="center"/>
    </xf>
    <xf numFmtId="2" fontId="25" fillId="15" borderId="1" xfId="10" applyNumberFormat="1" applyFont="1" applyFill="1" applyBorder="1" applyAlignment="1">
      <alignment horizontal="center"/>
    </xf>
    <xf numFmtId="2" fontId="25" fillId="0" borderId="1" xfId="1" applyNumberFormat="1" applyFont="1" applyBorder="1" applyAlignment="1">
      <alignment horizontal="center"/>
    </xf>
    <xf numFmtId="2" fontId="25" fillId="15" borderId="1" xfId="1" applyNumberFormat="1" applyFont="1" applyFill="1" applyBorder="1" applyAlignment="1">
      <alignment horizontal="center"/>
    </xf>
    <xf numFmtId="0" fontId="41" fillId="0" borderId="2" xfId="0" applyFont="1" applyBorder="1"/>
    <xf numFmtId="0" fontId="41" fillId="0" borderId="5" xfId="0" applyFont="1" applyBorder="1"/>
    <xf numFmtId="0" fontId="41" fillId="0" borderId="8" xfId="0" applyFont="1" applyBorder="1"/>
    <xf numFmtId="0" fontId="41" fillId="0" borderId="3" xfId="0" applyFont="1" applyBorder="1"/>
    <xf numFmtId="0" fontId="41" fillId="0" borderId="7" xfId="0" applyFont="1" applyBorder="1"/>
    <xf numFmtId="0" fontId="41" fillId="0" borderId="10" xfId="0" applyFont="1" applyBorder="1"/>
    <xf numFmtId="0" fontId="7" fillId="10" borderId="0" xfId="0" applyFont="1" applyFill="1" applyAlignment="1">
      <alignment vertical="top"/>
    </xf>
    <xf numFmtId="0" fontId="42" fillId="0" borderId="0" xfId="0" applyFont="1" applyAlignment="1">
      <alignment vertical="top"/>
    </xf>
    <xf numFmtId="0" fontId="7" fillId="10" borderId="0" xfId="0" applyFont="1" applyFill="1" applyAlignment="1">
      <alignment vertical="top" wrapText="1"/>
    </xf>
    <xf numFmtId="2" fontId="17" fillId="10" borderId="1" xfId="0" applyNumberFormat="1" applyFont="1" applyFill="1" applyBorder="1" applyAlignment="1">
      <alignment horizontal="center"/>
    </xf>
    <xf numFmtId="10" fontId="17" fillId="10" borderId="1" xfId="7" applyNumberFormat="1" applyFont="1" applyFill="1" applyBorder="1" applyAlignment="1">
      <alignment horizontal="center"/>
    </xf>
    <xf numFmtId="169" fontId="17" fillId="10" borderId="1" xfId="0" applyNumberFormat="1" applyFont="1" applyFill="1" applyBorder="1" applyAlignment="1">
      <alignment horizontal="center"/>
    </xf>
    <xf numFmtId="0" fontId="21" fillId="15" borderId="1" xfId="0" applyFont="1" applyFill="1" applyBorder="1"/>
    <xf numFmtId="2" fontId="17" fillId="15" borderId="1" xfId="0" applyNumberFormat="1" applyFont="1" applyFill="1" applyBorder="1" applyAlignment="1">
      <alignment horizontal="center"/>
    </xf>
    <xf numFmtId="10" fontId="17" fillId="15" borderId="1" xfId="7" applyNumberFormat="1" applyFont="1" applyFill="1" applyBorder="1" applyAlignment="1">
      <alignment horizontal="center"/>
    </xf>
    <xf numFmtId="169" fontId="17" fillId="15" borderId="1" xfId="0" applyNumberFormat="1" applyFont="1" applyFill="1" applyBorder="1" applyAlignment="1">
      <alignment horizontal="center"/>
    </xf>
    <xf numFmtId="0" fontId="10" fillId="2" borderId="15" xfId="0" applyFont="1" applyFill="1" applyBorder="1" applyAlignment="1">
      <alignment horizontal="center"/>
    </xf>
    <xf numFmtId="0" fontId="21" fillId="15" borderId="11" xfId="0" applyFont="1" applyFill="1" applyBorder="1"/>
    <xf numFmtId="2" fontId="17" fillId="15" borderId="11" xfId="0" applyNumberFormat="1" applyFont="1" applyFill="1" applyBorder="1" applyAlignment="1">
      <alignment horizontal="center"/>
    </xf>
    <xf numFmtId="10" fontId="17" fillId="15" borderId="11" xfId="7" applyNumberFormat="1" applyFont="1" applyFill="1" applyBorder="1" applyAlignment="1">
      <alignment horizontal="center"/>
    </xf>
    <xf numFmtId="169" fontId="17" fillId="15" borderId="11" xfId="0" applyNumberFormat="1" applyFont="1" applyFill="1" applyBorder="1" applyAlignment="1">
      <alignment horizontal="center"/>
    </xf>
    <xf numFmtId="0" fontId="21" fillId="3" borderId="32" xfId="0" applyFont="1" applyFill="1" applyBorder="1" applyAlignment="1">
      <alignment horizontal="left"/>
    </xf>
    <xf numFmtId="168" fontId="1" fillId="10" borderId="21" xfId="1" applyNumberFormat="1" applyFont="1" applyFill="1" applyBorder="1"/>
    <xf numFmtId="0" fontId="43" fillId="0" borderId="0" xfId="0" applyFont="1" applyAlignment="1">
      <alignment vertical="center"/>
    </xf>
    <xf numFmtId="0" fontId="41" fillId="0" borderId="0" xfId="0" applyFont="1"/>
    <xf numFmtId="0" fontId="45" fillId="0" borderId="0" xfId="11"/>
    <xf numFmtId="0" fontId="7" fillId="10" borderId="0" xfId="0" applyFont="1" applyFill="1" applyAlignment="1">
      <alignment horizontal="center"/>
    </xf>
    <xf numFmtId="0" fontId="0" fillId="10" borderId="0" xfId="0" applyFill="1"/>
    <xf numFmtId="0" fontId="29" fillId="10" borderId="0" xfId="0" applyFont="1" applyFill="1" applyAlignment="1">
      <alignment horizontal="center"/>
    </xf>
    <xf numFmtId="0" fontId="11" fillId="6" borderId="30" xfId="0" applyFont="1" applyFill="1" applyBorder="1" applyAlignment="1">
      <alignment horizontal="center" vertical="center"/>
    </xf>
    <xf numFmtId="0" fontId="11" fillId="6" borderId="31" xfId="0" applyFont="1" applyFill="1" applyBorder="1" applyAlignment="1">
      <alignment horizontal="center" vertical="center"/>
    </xf>
    <xf numFmtId="43" fontId="25" fillId="15" borderId="15" xfId="1" applyFont="1" applyFill="1" applyBorder="1" applyAlignment="1">
      <alignment horizontal="center" textRotation="90" wrapText="1"/>
    </xf>
    <xf numFmtId="43" fontId="25" fillId="15" borderId="17" xfId="1" applyFont="1" applyFill="1" applyBorder="1" applyAlignment="1">
      <alignment horizontal="center" textRotation="90" wrapText="1"/>
    </xf>
    <xf numFmtId="43" fontId="25" fillId="15" borderId="11" xfId="1" applyFont="1" applyFill="1" applyBorder="1" applyAlignment="1">
      <alignment horizontal="center" textRotation="90" wrapText="1"/>
    </xf>
    <xf numFmtId="43" fontId="25" fillId="0" borderId="15" xfId="1" applyFont="1" applyFill="1" applyBorder="1" applyAlignment="1">
      <alignment horizontal="center" textRotation="90" wrapText="1"/>
    </xf>
    <xf numFmtId="43" fontId="25" fillId="0" borderId="17" xfId="1" applyFont="1" applyFill="1" applyBorder="1" applyAlignment="1">
      <alignment horizontal="center" textRotation="90" wrapText="1"/>
    </xf>
    <xf numFmtId="43" fontId="25" fillId="0" borderId="11" xfId="1" applyFont="1" applyFill="1" applyBorder="1" applyAlignment="1">
      <alignment horizontal="center" textRotation="90" wrapText="1"/>
    </xf>
    <xf numFmtId="43" fontId="7" fillId="0" borderId="14" xfId="1" applyFont="1" applyFill="1" applyBorder="1" applyAlignment="1">
      <alignment horizontal="center" wrapText="1"/>
    </xf>
    <xf numFmtId="43" fontId="7" fillId="0" borderId="6" xfId="1" applyFont="1" applyFill="1" applyBorder="1" applyAlignment="1">
      <alignment horizontal="center" wrapText="1"/>
    </xf>
    <xf numFmtId="43" fontId="32" fillId="11" borderId="6" xfId="1" applyFont="1" applyFill="1" applyBorder="1" applyAlignment="1">
      <alignment horizontal="center" wrapText="1"/>
    </xf>
    <xf numFmtId="164" fontId="7" fillId="5" borderId="14" xfId="1" applyNumberFormat="1" applyFont="1" applyFill="1" applyBorder="1" applyAlignment="1">
      <alignment horizontal="center" wrapText="1"/>
    </xf>
    <xf numFmtId="164" fontId="7" fillId="5" borderId="6" xfId="1" applyNumberFormat="1" applyFont="1" applyFill="1" applyBorder="1" applyAlignment="1">
      <alignment horizontal="center" wrapText="1"/>
    </xf>
    <xf numFmtId="164" fontId="0" fillId="0" borderId="7" xfId="1" applyNumberFormat="1" applyFont="1" applyBorder="1" applyAlignment="1">
      <alignment horizontal="center" wrapText="1"/>
    </xf>
    <xf numFmtId="164" fontId="32" fillId="11" borderId="6" xfId="1" applyNumberFormat="1" applyFont="1" applyFill="1" applyBorder="1" applyAlignment="1">
      <alignment horizontal="center" wrapText="1"/>
    </xf>
    <xf numFmtId="164" fontId="32" fillId="11" borderId="12" xfId="1" applyNumberFormat="1" applyFont="1" applyFill="1" applyBorder="1" applyAlignment="1">
      <alignment horizontal="center" wrapText="1"/>
    </xf>
    <xf numFmtId="43" fontId="7" fillId="0" borderId="12" xfId="1" applyFont="1" applyFill="1" applyBorder="1" applyAlignment="1">
      <alignment horizontal="center" wrapText="1"/>
    </xf>
    <xf numFmtId="43" fontId="0" fillId="0" borderId="12" xfId="1" applyFont="1" applyBorder="1" applyAlignment="1">
      <alignment horizontal="center" wrapText="1"/>
    </xf>
    <xf numFmtId="43" fontId="7" fillId="0" borderId="0" xfId="1" applyFont="1" applyFill="1" applyBorder="1" applyAlignment="1">
      <alignment horizontal="center" wrapText="1"/>
    </xf>
    <xf numFmtId="43" fontId="7" fillId="0" borderId="18" xfId="1" applyFont="1" applyFill="1" applyBorder="1" applyAlignment="1">
      <alignment horizontal="center" wrapText="1"/>
    </xf>
    <xf numFmtId="164" fontId="32" fillId="11" borderId="14" xfId="1" applyNumberFormat="1" applyFont="1" applyFill="1" applyBorder="1" applyAlignment="1">
      <alignment horizontal="center" wrapText="1"/>
    </xf>
    <xf numFmtId="164" fontId="32" fillId="11" borderId="28" xfId="1" applyNumberFormat="1" applyFont="1" applyFill="1" applyBorder="1" applyAlignment="1">
      <alignment horizontal="center" wrapText="1"/>
    </xf>
    <xf numFmtId="164" fontId="32" fillId="11" borderId="29" xfId="1" applyNumberFormat="1" applyFont="1" applyFill="1" applyBorder="1" applyAlignment="1">
      <alignment horizontal="center" wrapText="1"/>
    </xf>
    <xf numFmtId="164" fontId="29" fillId="11" borderId="6" xfId="1" applyNumberFormat="1" applyFont="1" applyFill="1" applyBorder="1" applyAlignment="1">
      <alignment horizontal="center" wrapText="1"/>
    </xf>
    <xf numFmtId="164" fontId="29" fillId="11" borderId="12" xfId="1" applyNumberFormat="1" applyFont="1" applyFill="1" applyBorder="1" applyAlignment="1">
      <alignment horizontal="center" wrapText="1"/>
    </xf>
    <xf numFmtId="164" fontId="7" fillId="4" borderId="14" xfId="1" applyNumberFormat="1" applyFont="1" applyFill="1" applyBorder="1" applyAlignment="1">
      <alignment horizontal="center" wrapText="1"/>
    </xf>
    <xf numFmtId="164" fontId="7" fillId="4" borderId="6" xfId="1" applyNumberFormat="1" applyFont="1" applyFill="1" applyBorder="1" applyAlignment="1">
      <alignment horizontal="center" wrapText="1"/>
    </xf>
    <xf numFmtId="164" fontId="7" fillId="4" borderId="12" xfId="1" applyNumberFormat="1" applyFont="1" applyFill="1" applyBorder="1" applyAlignment="1">
      <alignment horizontal="center" wrapText="1"/>
    </xf>
    <xf numFmtId="164" fontId="29" fillId="11" borderId="27" xfId="1" applyNumberFormat="1" applyFont="1" applyFill="1" applyBorder="1" applyAlignment="1">
      <alignment horizontal="center" wrapText="1"/>
    </xf>
    <xf numFmtId="164" fontId="29" fillId="11" borderId="7" xfId="1" applyNumberFormat="1" applyFont="1" applyFill="1" applyBorder="1" applyAlignment="1">
      <alignment horizontal="center" wrapText="1"/>
    </xf>
    <xf numFmtId="164" fontId="7" fillId="5" borderId="12" xfId="1" applyNumberFormat="1" applyFont="1" applyFill="1" applyBorder="1" applyAlignment="1">
      <alignment horizontal="center" wrapText="1"/>
    </xf>
    <xf numFmtId="164" fontId="7" fillId="0" borderId="0" xfId="1" applyNumberFormat="1" applyFont="1" applyBorder="1" applyAlignment="1">
      <alignment horizontal="center" wrapText="1"/>
    </xf>
    <xf numFmtId="164" fontId="0" fillId="0" borderId="0" xfId="1" applyNumberFormat="1" applyFont="1" applyAlignment="1">
      <alignment horizontal="center" wrapText="1"/>
    </xf>
    <xf numFmtId="164" fontId="32" fillId="11" borderId="27" xfId="1" applyNumberFormat="1" applyFont="1" applyFill="1" applyBorder="1" applyAlignment="1">
      <alignment horizontal="center" wrapText="1"/>
    </xf>
    <xf numFmtId="43" fontId="7" fillId="5" borderId="14" xfId="1" applyFont="1" applyFill="1" applyBorder="1" applyAlignment="1">
      <alignment horizontal="center" wrapText="1"/>
    </xf>
    <xf numFmtId="43" fontId="7" fillId="5" borderId="6" xfId="1" applyFont="1" applyFill="1" applyBorder="1" applyAlignment="1">
      <alignment horizontal="center" wrapText="1"/>
    </xf>
    <xf numFmtId="2" fontId="21" fillId="0" borderId="1" xfId="0" applyNumberFormat="1" applyFont="1" applyFill="1" applyBorder="1" applyAlignment="1">
      <alignment horizontal="center" textRotation="90" wrapText="1"/>
    </xf>
    <xf numFmtId="2" fontId="21" fillId="0" borderId="15" xfId="0" applyNumberFormat="1" applyFont="1" applyFill="1" applyBorder="1" applyAlignment="1">
      <alignment horizontal="center" textRotation="90" wrapText="1"/>
    </xf>
    <xf numFmtId="2" fontId="17" fillId="0" borderId="1" xfId="0" applyNumberFormat="1" applyFont="1" applyFill="1" applyBorder="1" applyAlignment="1">
      <alignment horizontal="center" textRotation="90" wrapText="1"/>
    </xf>
    <xf numFmtId="2" fontId="17" fillId="0" borderId="15" xfId="0" applyNumberFormat="1" applyFont="1" applyFill="1" applyBorder="1" applyAlignment="1">
      <alignment horizontal="center" textRotation="90" wrapText="1"/>
    </xf>
    <xf numFmtId="0" fontId="21" fillId="3" borderId="33" xfId="0" applyFont="1" applyFill="1" applyBorder="1" applyAlignment="1">
      <alignment horizontal="center"/>
    </xf>
    <xf numFmtId="0" fontId="21" fillId="3" borderId="34" xfId="0" applyFont="1" applyFill="1" applyBorder="1" applyAlignment="1">
      <alignment horizontal="center"/>
    </xf>
    <xf numFmtId="0" fontId="9" fillId="0" borderId="15" xfId="0" applyFont="1" applyFill="1" applyBorder="1" applyAlignment="1">
      <alignment horizontal="center"/>
    </xf>
    <xf numFmtId="0" fontId="9" fillId="0" borderId="11" xfId="0" applyFont="1" applyFill="1" applyBorder="1" applyAlignment="1">
      <alignment horizontal="center"/>
    </xf>
    <xf numFmtId="0" fontId="12" fillId="0" borderId="0" xfId="0" applyFont="1" applyAlignment="1">
      <alignment horizontal="center" vertical="center"/>
    </xf>
    <xf numFmtId="0" fontId="12" fillId="0" borderId="0" xfId="0" applyFont="1" applyAlignment="1">
      <alignment horizontal="left" indent="1"/>
    </xf>
    <xf numFmtId="0" fontId="44" fillId="0" borderId="0" xfId="0" applyFont="1" applyAlignment="1">
      <alignment horizontal="center"/>
    </xf>
    <xf numFmtId="0" fontId="44" fillId="10" borderId="0" xfId="0" applyFont="1" applyFill="1" applyAlignment="1">
      <alignment horizontal="center"/>
    </xf>
    <xf numFmtId="0" fontId="43" fillId="0" borderId="0" xfId="0" applyFont="1" applyAlignment="1">
      <alignment horizontal="left" vertical="center" indent="1"/>
    </xf>
    <xf numFmtId="0" fontId="46" fillId="0" borderId="0" xfId="0" applyFont="1"/>
    <xf numFmtId="0" fontId="44" fillId="0" borderId="0" xfId="0" applyFont="1" applyAlignment="1">
      <alignment vertical="top"/>
    </xf>
    <xf numFmtId="0" fontId="44" fillId="0" borderId="0" xfId="0" applyFont="1" applyAlignment="1">
      <alignment horizontal="center" vertical="top"/>
    </xf>
    <xf numFmtId="43" fontId="17" fillId="15" borderId="11" xfId="1" applyFont="1" applyFill="1" applyBorder="1" applyAlignment="1">
      <alignment horizontal="center"/>
    </xf>
    <xf numFmtId="43" fontId="17" fillId="10" borderId="1" xfId="1" applyFont="1" applyFill="1" applyBorder="1" applyAlignment="1">
      <alignment horizontal="center"/>
    </xf>
    <xf numFmtId="43" fontId="17" fillId="15" borderId="1" xfId="1" applyFont="1" applyFill="1" applyBorder="1" applyAlignment="1">
      <alignment horizontal="center"/>
    </xf>
    <xf numFmtId="0" fontId="47" fillId="0" borderId="0" xfId="0" applyFont="1" applyAlignment="1">
      <alignment vertical="center"/>
    </xf>
    <xf numFmtId="0" fontId="1" fillId="0" borderId="0" xfId="0" applyFont="1" applyAlignment="1">
      <alignment horizontal="left" wrapText="1" indent="1"/>
    </xf>
  </cellXfs>
  <cellStyles count="12">
    <cellStyle name="Comma" xfId="1" builtinId="3"/>
    <cellStyle name="Comma 2" xfId="2"/>
    <cellStyle name="Comma 3" xfId="3"/>
    <cellStyle name="Comma 4" xfId="9"/>
    <cellStyle name="Currency" xfId="10" builtinId="4"/>
    <cellStyle name="Currency 2" xfId="4"/>
    <cellStyle name="Hyperlink" xfId="11" builtinId="8"/>
    <cellStyle name="Normal" xfId="0" builtinId="0"/>
    <cellStyle name="Normal 10" xfId="5"/>
    <cellStyle name="Normal 7" xfId="6"/>
    <cellStyle name="Percent" xfId="7" builtinId="5"/>
    <cellStyle name="Percent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chartsheet" Target="chartsheets/sheet9.xml"/><Relationship Id="rId18" Type="http://schemas.openxmlformats.org/officeDocument/2006/relationships/chartsheet" Target="chartsheets/sheet14.xml"/><Relationship Id="rId26" Type="http://schemas.openxmlformats.org/officeDocument/2006/relationships/chartsheet" Target="chartsheets/sheet22.xml"/><Relationship Id="rId3" Type="http://schemas.openxmlformats.org/officeDocument/2006/relationships/worksheet" Target="worksheets/sheet3.xml"/><Relationship Id="rId21" Type="http://schemas.openxmlformats.org/officeDocument/2006/relationships/chartsheet" Target="chartsheets/sheet17.xml"/><Relationship Id="rId34" Type="http://schemas.openxmlformats.org/officeDocument/2006/relationships/calcChain" Target="calcChain.xml"/><Relationship Id="rId7" Type="http://schemas.openxmlformats.org/officeDocument/2006/relationships/chartsheet" Target="chartsheets/sheet3.xml"/><Relationship Id="rId12" Type="http://schemas.openxmlformats.org/officeDocument/2006/relationships/chartsheet" Target="chartsheets/sheet8.xml"/><Relationship Id="rId17" Type="http://schemas.openxmlformats.org/officeDocument/2006/relationships/chartsheet" Target="chartsheets/sheet13.xml"/><Relationship Id="rId25" Type="http://schemas.openxmlformats.org/officeDocument/2006/relationships/chartsheet" Target="chartsheets/sheet21.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hartsheet" Target="chartsheets/sheet12.xml"/><Relationship Id="rId20" Type="http://schemas.openxmlformats.org/officeDocument/2006/relationships/chartsheet" Target="chartsheets/sheet16.xml"/><Relationship Id="rId29" Type="http://schemas.openxmlformats.org/officeDocument/2006/relationships/worksheet" Target="worksheets/sheet6.xml"/><Relationship Id="rId1" Type="http://schemas.openxmlformats.org/officeDocument/2006/relationships/worksheet" Target="worksheets/sheet1.xml"/><Relationship Id="rId6" Type="http://schemas.openxmlformats.org/officeDocument/2006/relationships/chartsheet" Target="chartsheets/sheet2.xml"/><Relationship Id="rId11" Type="http://schemas.openxmlformats.org/officeDocument/2006/relationships/chartsheet" Target="chartsheets/sheet7.xml"/><Relationship Id="rId24" Type="http://schemas.openxmlformats.org/officeDocument/2006/relationships/chartsheet" Target="chartsheets/sheet20.xml"/><Relationship Id="rId32" Type="http://schemas.openxmlformats.org/officeDocument/2006/relationships/styles" Target="styles.xml"/><Relationship Id="rId5" Type="http://schemas.openxmlformats.org/officeDocument/2006/relationships/chartsheet" Target="chartsheets/sheet1.xml"/><Relationship Id="rId15" Type="http://schemas.openxmlformats.org/officeDocument/2006/relationships/chartsheet" Target="chartsheets/sheet11.xml"/><Relationship Id="rId23" Type="http://schemas.openxmlformats.org/officeDocument/2006/relationships/chartsheet" Target="chartsheets/sheet19.xml"/><Relationship Id="rId28" Type="http://schemas.openxmlformats.org/officeDocument/2006/relationships/worksheet" Target="worksheets/sheet5.xml"/><Relationship Id="rId10" Type="http://schemas.openxmlformats.org/officeDocument/2006/relationships/chartsheet" Target="chartsheets/sheet6.xml"/><Relationship Id="rId19" Type="http://schemas.openxmlformats.org/officeDocument/2006/relationships/chartsheet" Target="chartsheets/sheet15.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hartsheet" Target="chartsheets/sheet5.xml"/><Relationship Id="rId14" Type="http://schemas.openxmlformats.org/officeDocument/2006/relationships/chartsheet" Target="chartsheets/sheet10.xml"/><Relationship Id="rId22" Type="http://schemas.openxmlformats.org/officeDocument/2006/relationships/chartsheet" Target="chartsheets/sheet18.xml"/><Relationship Id="rId27" Type="http://schemas.openxmlformats.org/officeDocument/2006/relationships/chartsheet" Target="chartsheets/sheet23.xml"/><Relationship Id="rId30" Type="http://schemas.openxmlformats.org/officeDocument/2006/relationships/externalLink" Target="externalLinks/externalLink1.xml"/><Relationship Id="rId8" Type="http://schemas.openxmlformats.org/officeDocument/2006/relationships/chartsheet" Target="chart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a) Volumes per FTE Student: 5.1(d)/3(f)</a:t>
            </a:r>
          </a:p>
        </c:rich>
      </c:tx>
      <c:layout>
        <c:manualLayout>
          <c:xMode val="edge"/>
          <c:yMode val="edge"/>
          <c:x val="0.34581501591680197"/>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E462-47B8-B973-65D8379C5971}"/>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E462-47B8-B973-65D8379C5971}"/>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E462-47B8-B973-65D8379C5971}"/>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E462-47B8-B973-65D8379C5971}"/>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E462-47B8-B973-65D8379C5971}"/>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E462-47B8-B973-65D8379C5971}"/>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E462-47B8-B973-65D8379C5971}"/>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E462-47B8-B973-65D8379C5971}"/>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E462-47B8-B973-65D8379C5971}"/>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E462-47B8-B973-65D8379C5971}"/>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E462-47B8-B973-65D8379C5971}"/>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E462-47B8-B973-65D8379C5971}"/>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E462-47B8-B973-65D8379C5971}"/>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E462-47B8-B973-65D8379C5971}"/>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E462-47B8-B973-65D8379C5971}"/>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E462-47B8-B973-65D8379C5971}"/>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E462-47B8-B973-65D8379C5971}"/>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E462-47B8-B973-65D8379C5971}"/>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E462-47B8-B973-65D8379C5971}"/>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E462-47B8-B973-65D8379C5971}"/>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E462-47B8-B973-65D8379C5971}"/>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E462-47B8-B973-65D8379C5971}"/>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E462-47B8-B973-65D8379C5971}"/>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E462-47B8-B973-65D8379C5971}"/>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E462-47B8-B973-65D8379C5971}"/>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E462-47B8-B973-65D8379C5971}"/>
              </c:ext>
            </c:extLst>
          </c:dPt>
          <c:dPt>
            <c:idx val="26"/>
            <c:invertIfNegative val="0"/>
            <c:bubble3D val="0"/>
            <c:extLst>
              <c:ext xmlns:c16="http://schemas.microsoft.com/office/drawing/2014/chart" uri="{C3380CC4-5D6E-409C-BE32-E72D297353CC}">
                <c16:uniqueId val="{0000001A-E462-47B8-B973-65D8379C5971}"/>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2017-2018'!$B$5:$B$31</c:f>
              <c:numCache>
                <c:formatCode>0.00</c:formatCode>
                <c:ptCount val="27"/>
                <c:pt idx="0">
                  <c:v>5.2694697672490198</c:v>
                </c:pt>
                <c:pt idx="1">
                  <c:v>6.5604861201770737</c:v>
                </c:pt>
                <c:pt idx="2">
                  <c:v>20.484328376612169</c:v>
                </c:pt>
                <c:pt idx="3">
                  <c:v>35.318526170798904</c:v>
                </c:pt>
                <c:pt idx="4">
                  <c:v>54.910205245153939</c:v>
                </c:pt>
                <c:pt idx="5">
                  <c:v>20.293872344600892</c:v>
                </c:pt>
                <c:pt idx="6">
                  <c:v>22.683594231480342</c:v>
                </c:pt>
                <c:pt idx="7">
                  <c:v>41.194218355318547</c:v>
                </c:pt>
                <c:pt idx="8">
                  <c:v>11.715445154943433</c:v>
                </c:pt>
                <c:pt idx="9">
                  <c:v>23.126985567758918</c:v>
                </c:pt>
                <c:pt idx="10">
                  <c:v>13.438312937735704</c:v>
                </c:pt>
                <c:pt idx="11">
                  <c:v>34.659090909090907</c:v>
                </c:pt>
                <c:pt idx="12">
                  <c:v>14.512987012987011</c:v>
                </c:pt>
                <c:pt idx="13">
                  <c:v>20.971846945001307</c:v>
                </c:pt>
                <c:pt idx="14">
                  <c:v>19.197430956968528</c:v>
                </c:pt>
                <c:pt idx="15">
                  <c:v>28.354545454545455</c:v>
                </c:pt>
                <c:pt idx="16">
                  <c:v>17.466344814780431</c:v>
                </c:pt>
                <c:pt idx="17">
                  <c:v>26.386272189349114</c:v>
                </c:pt>
                <c:pt idx="18">
                  <c:v>140.34659519071536</c:v>
                </c:pt>
                <c:pt idx="19">
                  <c:v>23.804812860889772</c:v>
                </c:pt>
                <c:pt idx="20">
                  <c:v>89.861228780319436</c:v>
                </c:pt>
                <c:pt idx="21">
                  <c:v>117.61784138598945</c:v>
                </c:pt>
                <c:pt idx="22">
                  <c:v>27.037840615498808</c:v>
                </c:pt>
                <c:pt idx="23">
                  <c:v>238.50071412463356</c:v>
                </c:pt>
                <c:pt idx="24">
                  <c:v>181.02999940359038</c:v>
                </c:pt>
                <c:pt idx="25">
                  <c:v>10.46530352394862</c:v>
                </c:pt>
                <c:pt idx="26">
                  <c:v>45.725266373166221</c:v>
                </c:pt>
              </c:numCache>
            </c:numRef>
          </c:val>
          <c:extLst>
            <c:ext xmlns:c16="http://schemas.microsoft.com/office/drawing/2014/chart" uri="{C3380CC4-5D6E-409C-BE32-E72D297353CC}">
              <c16:uniqueId val="{0000001B-E462-47B8-B973-65D8379C5971}"/>
            </c:ext>
          </c:extLst>
        </c:ser>
        <c:dLbls>
          <c:showLegendKey val="0"/>
          <c:showVal val="0"/>
          <c:showCatName val="0"/>
          <c:showSerName val="0"/>
          <c:showPercent val="0"/>
          <c:showBubbleSize val="0"/>
        </c:dLbls>
        <c:gapWidth val="150"/>
        <c:axId val="1719050511"/>
        <c:axId val="1"/>
      </c:barChart>
      <c:catAx>
        <c:axId val="171905051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905051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j) Collection Expenditures as % of Institution Expenditures: 7(b)/8</a:t>
            </a:r>
          </a:p>
        </c:rich>
      </c:tx>
      <c:layout>
        <c:manualLayout>
          <c:xMode val="edge"/>
          <c:yMode val="edge"/>
          <c:x val="0.22907473040371065"/>
          <c:y val="2.0168064357808931E-2"/>
        </c:manualLayout>
      </c:layout>
      <c:overlay val="0"/>
      <c:spPr>
        <a:noFill/>
        <a:ln w="25400">
          <a:noFill/>
        </a:ln>
      </c:spPr>
    </c:title>
    <c:autoTitleDeleted val="0"/>
    <c:plotArea>
      <c:layout>
        <c:manualLayout>
          <c:layoutTarget val="inner"/>
          <c:xMode val="edge"/>
          <c:yMode val="edge"/>
          <c:x val="8.0396475770925208E-2"/>
          <c:y val="0.12436974789915969"/>
          <c:w val="0.9085903083700440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D2A3-482C-800E-075D8CA97DBF}"/>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2-D2A3-482C-800E-075D8CA97DBF}"/>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4-D2A3-482C-800E-075D8CA97DBF}"/>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6-D2A3-482C-800E-075D8CA97DBF}"/>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8-D2A3-482C-800E-075D8CA97DBF}"/>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A-D2A3-482C-800E-075D8CA97DBF}"/>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C-D2A3-482C-800E-075D8CA97DBF}"/>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E-D2A3-482C-800E-075D8CA97DBF}"/>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10-D2A3-482C-800E-075D8CA97DBF}"/>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12-D2A3-482C-800E-075D8CA97DBF}"/>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4-D2A3-482C-800E-075D8CA97DBF}"/>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16-D2A3-482C-800E-075D8CA97DBF}"/>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18-D2A3-482C-800E-075D8CA97DBF}"/>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1A-D2A3-482C-800E-075D8CA97DBF}"/>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1C-D2A3-482C-800E-075D8CA97DBF}"/>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1E-D2A3-482C-800E-075D8CA97DBF}"/>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20-D2A3-482C-800E-075D8CA97DBF}"/>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22-D2A3-482C-800E-075D8CA97DBF}"/>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24-D2A3-482C-800E-075D8CA97DBF}"/>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26-D2A3-482C-800E-075D8CA97DBF}"/>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28-D2A3-482C-800E-075D8CA97DBF}"/>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2A-D2A3-482C-800E-075D8CA97DBF}"/>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C-D2A3-482C-800E-075D8CA97DBF}"/>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2E-D2A3-482C-800E-075D8CA97DBF}"/>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30-D2A3-482C-800E-075D8CA97DBF}"/>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32-D2A3-482C-800E-075D8CA97DBF}"/>
              </c:ext>
            </c:extLst>
          </c:dPt>
          <c:dPt>
            <c:idx val="26"/>
            <c:invertIfNegative val="0"/>
            <c:bubble3D val="0"/>
            <c:extLst>
              <c:ext xmlns:c16="http://schemas.microsoft.com/office/drawing/2014/chart" uri="{C3380CC4-5D6E-409C-BE32-E72D297353CC}">
                <c16:uniqueId val="{00000033-D2A3-482C-800E-075D8CA97DBF}"/>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2017-2018'!$K$5:$K$31</c:f>
              <c:numCache>
                <c:formatCode>0.00%</c:formatCode>
                <c:ptCount val="27"/>
                <c:pt idx="0">
                  <c:v>2.7135310679367317E-3</c:v>
                </c:pt>
                <c:pt idx="1">
                  <c:v>2.9274528178765925E-3</c:v>
                </c:pt>
                <c:pt idx="2">
                  <c:v>4.3777088062195236E-3</c:v>
                </c:pt>
                <c:pt idx="3">
                  <c:v>2.7662714248801357E-3</c:v>
                </c:pt>
                <c:pt idx="4">
                  <c:v>2.9171907920405773E-3</c:v>
                </c:pt>
                <c:pt idx="5">
                  <c:v>2.429286915561621E-3</c:v>
                </c:pt>
                <c:pt idx="6">
                  <c:v>5.176838268852354E-3</c:v>
                </c:pt>
                <c:pt idx="7">
                  <c:v>7.6522369868402456E-3</c:v>
                </c:pt>
                <c:pt idx="8">
                  <c:v>4.3976837196025463E-3</c:v>
                </c:pt>
                <c:pt idx="9">
                  <c:v>6.2883296671600915E-3</c:v>
                </c:pt>
                <c:pt idx="10">
                  <c:v>3.2099792471266086E-3</c:v>
                </c:pt>
                <c:pt idx="11">
                  <c:v>2.680858908845684E-3</c:v>
                </c:pt>
                <c:pt idx="12">
                  <c:v>2.5746382363624706E-3</c:v>
                </c:pt>
                <c:pt idx="13">
                  <c:v>2.1653487861640528E-3</c:v>
                </c:pt>
                <c:pt idx="14">
                  <c:v>5.1381824700601026E-3</c:v>
                </c:pt>
                <c:pt idx="15">
                  <c:v>0</c:v>
                </c:pt>
                <c:pt idx="16">
                  <c:v>8.5039763966451489E-3</c:v>
                </c:pt>
                <c:pt idx="17">
                  <c:v>2.7874836248245809E-3</c:v>
                </c:pt>
                <c:pt idx="18">
                  <c:v>1.6587171074844413E-2</c:v>
                </c:pt>
                <c:pt idx="19">
                  <c:v>6.6559262710762426E-3</c:v>
                </c:pt>
                <c:pt idx="20">
                  <c:v>1.7188705623989063E-3</c:v>
                </c:pt>
                <c:pt idx="21">
                  <c:v>7.7299804341921501E-3</c:v>
                </c:pt>
                <c:pt idx="22">
                  <c:v>1.0085380601534407E-2</c:v>
                </c:pt>
                <c:pt idx="23">
                  <c:v>1.4132841790659274E-2</c:v>
                </c:pt>
                <c:pt idx="24">
                  <c:v>1.5920931756756757E-2</c:v>
                </c:pt>
                <c:pt idx="25">
                  <c:v>2.4927778067320079E-3</c:v>
                </c:pt>
                <c:pt idx="26">
                  <c:v>7.8856658540381319E-3</c:v>
                </c:pt>
              </c:numCache>
            </c:numRef>
          </c:val>
          <c:extLst>
            <c:ext xmlns:c16="http://schemas.microsoft.com/office/drawing/2014/chart" uri="{C3380CC4-5D6E-409C-BE32-E72D297353CC}">
              <c16:uniqueId val="{00000034-D2A3-482C-800E-075D8CA97DBF}"/>
            </c:ext>
          </c:extLst>
        </c:ser>
        <c:dLbls>
          <c:showLegendKey val="0"/>
          <c:showVal val="0"/>
          <c:showCatName val="0"/>
          <c:showSerName val="0"/>
          <c:showPercent val="0"/>
          <c:showBubbleSize val="0"/>
        </c:dLbls>
        <c:gapWidth val="150"/>
        <c:axId val="1769651551"/>
        <c:axId val="1"/>
      </c:barChart>
      <c:catAx>
        <c:axId val="176965155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6965155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k) Personnel Expenditures as % of Institution Expenditures: 7(a)/8</a:t>
            </a:r>
          </a:p>
        </c:rich>
      </c:tx>
      <c:layout>
        <c:manualLayout>
          <c:xMode val="edge"/>
          <c:yMode val="edge"/>
          <c:x val="0.22907473040371065"/>
          <c:y val="2.0168064357808931E-2"/>
        </c:manualLayout>
      </c:layout>
      <c:overlay val="0"/>
      <c:spPr>
        <a:noFill/>
        <a:ln w="25400">
          <a:noFill/>
        </a:ln>
      </c:spPr>
    </c:title>
    <c:autoTitleDeleted val="0"/>
    <c:plotArea>
      <c:layout>
        <c:manualLayout>
          <c:layoutTarget val="inner"/>
          <c:xMode val="edge"/>
          <c:yMode val="edge"/>
          <c:x val="8.0396475770925208E-2"/>
          <c:y val="0.12436974789915969"/>
          <c:w val="0.9085903083700440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80F6-4551-AC50-E6C156F0D532}"/>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2-80F6-4551-AC50-E6C156F0D532}"/>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4-80F6-4551-AC50-E6C156F0D532}"/>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6-80F6-4551-AC50-E6C156F0D532}"/>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8-80F6-4551-AC50-E6C156F0D532}"/>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A-80F6-4551-AC50-E6C156F0D532}"/>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C-80F6-4551-AC50-E6C156F0D532}"/>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E-80F6-4551-AC50-E6C156F0D532}"/>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10-80F6-4551-AC50-E6C156F0D532}"/>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12-80F6-4551-AC50-E6C156F0D532}"/>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4-80F6-4551-AC50-E6C156F0D532}"/>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16-80F6-4551-AC50-E6C156F0D532}"/>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18-80F6-4551-AC50-E6C156F0D532}"/>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1A-80F6-4551-AC50-E6C156F0D532}"/>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1C-80F6-4551-AC50-E6C156F0D532}"/>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1E-80F6-4551-AC50-E6C156F0D532}"/>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20-80F6-4551-AC50-E6C156F0D532}"/>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22-80F6-4551-AC50-E6C156F0D532}"/>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24-80F6-4551-AC50-E6C156F0D532}"/>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26-80F6-4551-AC50-E6C156F0D532}"/>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28-80F6-4551-AC50-E6C156F0D532}"/>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2A-80F6-4551-AC50-E6C156F0D532}"/>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C-80F6-4551-AC50-E6C156F0D532}"/>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2E-80F6-4551-AC50-E6C156F0D532}"/>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30-80F6-4551-AC50-E6C156F0D532}"/>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32-80F6-4551-AC50-E6C156F0D532}"/>
              </c:ext>
            </c:extLst>
          </c:dPt>
          <c:dPt>
            <c:idx val="26"/>
            <c:invertIfNegative val="0"/>
            <c:bubble3D val="0"/>
            <c:extLst>
              <c:ext xmlns:c16="http://schemas.microsoft.com/office/drawing/2014/chart" uri="{C3380CC4-5D6E-409C-BE32-E72D297353CC}">
                <c16:uniqueId val="{00000033-80F6-4551-AC50-E6C156F0D532}"/>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2017-2018'!$L$5:$L$31</c:f>
              <c:numCache>
                <c:formatCode>0.00%</c:formatCode>
                <c:ptCount val="27"/>
                <c:pt idx="0">
                  <c:v>8.5516201822048287E-3</c:v>
                </c:pt>
                <c:pt idx="1">
                  <c:v>1.356839523559999E-2</c:v>
                </c:pt>
                <c:pt idx="2">
                  <c:v>1.5397624197884407E-2</c:v>
                </c:pt>
                <c:pt idx="3">
                  <c:v>1.4843386638339411E-2</c:v>
                </c:pt>
                <c:pt idx="4">
                  <c:v>1.3299492781896216E-2</c:v>
                </c:pt>
                <c:pt idx="5">
                  <c:v>1.2657264563514377E-2</c:v>
                </c:pt>
                <c:pt idx="6">
                  <c:v>1.9770029336369642E-2</c:v>
                </c:pt>
                <c:pt idx="7">
                  <c:v>2.6833805567612577E-2</c:v>
                </c:pt>
                <c:pt idx="8">
                  <c:v>1.0796724174685714E-2</c:v>
                </c:pt>
                <c:pt idx="9">
                  <c:v>2.3034300923311254E-2</c:v>
                </c:pt>
                <c:pt idx="10">
                  <c:v>1.7288854402487546E-2</c:v>
                </c:pt>
                <c:pt idx="11">
                  <c:v>1.3794593513613935E-2</c:v>
                </c:pt>
                <c:pt idx="12">
                  <c:v>1.1513070097406172E-2</c:v>
                </c:pt>
                <c:pt idx="13">
                  <c:v>9.3661689312639004E-3</c:v>
                </c:pt>
                <c:pt idx="14">
                  <c:v>1.7554903968467435E-2</c:v>
                </c:pt>
                <c:pt idx="15">
                  <c:v>0</c:v>
                </c:pt>
                <c:pt idx="16">
                  <c:v>1.8015186743608282E-2</c:v>
                </c:pt>
                <c:pt idx="17">
                  <c:v>1.2714778531661402E-2</c:v>
                </c:pt>
                <c:pt idx="18">
                  <c:v>1.8508716146182731E-2</c:v>
                </c:pt>
                <c:pt idx="19">
                  <c:v>1.1168295695895281E-2</c:v>
                </c:pt>
                <c:pt idx="20">
                  <c:v>1.1470167968197552E-2</c:v>
                </c:pt>
                <c:pt idx="21">
                  <c:v>9.3356895574874654E-3</c:v>
                </c:pt>
                <c:pt idx="22">
                  <c:v>1.5760373560506157E-2</c:v>
                </c:pt>
                <c:pt idx="23">
                  <c:v>1.414794247603937E-2</c:v>
                </c:pt>
                <c:pt idx="24">
                  <c:v>1.86920288531775E-2</c:v>
                </c:pt>
                <c:pt idx="25">
                  <c:v>2.2460458504760465E-2</c:v>
                </c:pt>
                <c:pt idx="26">
                  <c:v>1.2081394962382091E-2</c:v>
                </c:pt>
              </c:numCache>
            </c:numRef>
          </c:val>
          <c:extLst>
            <c:ext xmlns:c16="http://schemas.microsoft.com/office/drawing/2014/chart" uri="{C3380CC4-5D6E-409C-BE32-E72D297353CC}">
              <c16:uniqueId val="{00000034-80F6-4551-AC50-E6C156F0D532}"/>
            </c:ext>
          </c:extLst>
        </c:ser>
        <c:dLbls>
          <c:showLegendKey val="0"/>
          <c:showVal val="0"/>
          <c:showCatName val="0"/>
          <c:showSerName val="0"/>
          <c:showPercent val="0"/>
          <c:showBubbleSize val="0"/>
        </c:dLbls>
        <c:gapWidth val="150"/>
        <c:axId val="1769651551"/>
        <c:axId val="1"/>
      </c:barChart>
      <c:catAx>
        <c:axId val="176965155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6965155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l) Library Expenditures as % of Institutional Expenditures: 7(n)/8</a:t>
            </a:r>
          </a:p>
        </c:rich>
      </c:tx>
      <c:layout>
        <c:manualLayout>
          <c:xMode val="edge"/>
          <c:yMode val="edge"/>
          <c:x val="0.2444933684841501"/>
          <c:y val="2.016789364744041E-2"/>
        </c:manualLayout>
      </c:layout>
      <c:overlay val="0"/>
      <c:spPr>
        <a:noFill/>
        <a:ln w="25400">
          <a:noFill/>
        </a:ln>
      </c:spPr>
    </c:title>
    <c:autoTitleDeleted val="0"/>
    <c:plotArea>
      <c:layout>
        <c:manualLayout>
          <c:layoutTarget val="inner"/>
          <c:xMode val="edge"/>
          <c:yMode val="edge"/>
          <c:x val="8.0396475770925208E-2"/>
          <c:y val="0.12436974789915969"/>
          <c:w val="0.9085903083700440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94E-4EFA-B44E-C6AF142CB53B}"/>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C94E-4EFA-B44E-C6AF142CB53B}"/>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C94E-4EFA-B44E-C6AF142CB53B}"/>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C94E-4EFA-B44E-C6AF142CB53B}"/>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C94E-4EFA-B44E-C6AF142CB53B}"/>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C94E-4EFA-B44E-C6AF142CB53B}"/>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C94E-4EFA-B44E-C6AF142CB53B}"/>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C94E-4EFA-B44E-C6AF142CB53B}"/>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C94E-4EFA-B44E-C6AF142CB53B}"/>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C94E-4EFA-B44E-C6AF142CB53B}"/>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C94E-4EFA-B44E-C6AF142CB53B}"/>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C94E-4EFA-B44E-C6AF142CB53B}"/>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C94E-4EFA-B44E-C6AF142CB53B}"/>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C94E-4EFA-B44E-C6AF142CB53B}"/>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C94E-4EFA-B44E-C6AF142CB53B}"/>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C94E-4EFA-B44E-C6AF142CB53B}"/>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C94E-4EFA-B44E-C6AF142CB53B}"/>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C94E-4EFA-B44E-C6AF142CB53B}"/>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C94E-4EFA-B44E-C6AF142CB53B}"/>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C94E-4EFA-B44E-C6AF142CB53B}"/>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C94E-4EFA-B44E-C6AF142CB53B}"/>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C94E-4EFA-B44E-C6AF142CB53B}"/>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C94E-4EFA-B44E-C6AF142CB53B}"/>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C94E-4EFA-B44E-C6AF142CB53B}"/>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C94E-4EFA-B44E-C6AF142CB53B}"/>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C94E-4EFA-B44E-C6AF142CB53B}"/>
              </c:ext>
            </c:extLst>
          </c:dPt>
          <c:dPt>
            <c:idx val="26"/>
            <c:invertIfNegative val="0"/>
            <c:bubble3D val="0"/>
            <c:extLst>
              <c:ext xmlns:c16="http://schemas.microsoft.com/office/drawing/2014/chart" uri="{C3380CC4-5D6E-409C-BE32-E72D297353CC}">
                <c16:uniqueId val="{0000001A-C94E-4EFA-B44E-C6AF142CB53B}"/>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2017-2018'!$M$5:$M$31</c:f>
              <c:numCache>
                <c:formatCode>0.00%</c:formatCode>
                <c:ptCount val="27"/>
                <c:pt idx="0">
                  <c:v>1.3864598406966064E-2</c:v>
                </c:pt>
                <c:pt idx="1">
                  <c:v>1.6695800863531954E-2</c:v>
                </c:pt>
                <c:pt idx="2">
                  <c:v>2.1341103626023716E-2</c:v>
                </c:pt>
                <c:pt idx="3">
                  <c:v>1.887663288449944E-2</c:v>
                </c:pt>
                <c:pt idx="4">
                  <c:v>1.707631681623098E-2</c:v>
                </c:pt>
                <c:pt idx="5">
                  <c:v>1.7116991014351678E-2</c:v>
                </c:pt>
                <c:pt idx="6">
                  <c:v>2.5191180978889959E-2</c:v>
                </c:pt>
                <c:pt idx="7">
                  <c:v>3.5988534453430115E-2</c:v>
                </c:pt>
                <c:pt idx="8">
                  <c:v>1.7197762145128671E-2</c:v>
                </c:pt>
                <c:pt idx="9">
                  <c:v>3.0512669004661451E-2</c:v>
                </c:pt>
                <c:pt idx="10">
                  <c:v>2.1102941841058306E-2</c:v>
                </c:pt>
                <c:pt idx="11">
                  <c:v>1.697256533270915E-2</c:v>
                </c:pt>
                <c:pt idx="12">
                  <c:v>1.5441253047207676E-2</c:v>
                </c:pt>
                <c:pt idx="13">
                  <c:v>1.2202919813738075E-2</c:v>
                </c:pt>
                <c:pt idx="14">
                  <c:v>2.4674015122209444E-2</c:v>
                </c:pt>
                <c:pt idx="15">
                  <c:v>0</c:v>
                </c:pt>
                <c:pt idx="16">
                  <c:v>2.6519163140253429E-2</c:v>
                </c:pt>
                <c:pt idx="17">
                  <c:v>1.5502262156485983E-2</c:v>
                </c:pt>
                <c:pt idx="18">
                  <c:v>3.9270234884931296E-2</c:v>
                </c:pt>
                <c:pt idx="19">
                  <c:v>1.7959673399505872E-2</c:v>
                </c:pt>
                <c:pt idx="20">
                  <c:v>1.8869111450646708E-2</c:v>
                </c:pt>
                <c:pt idx="21">
                  <c:v>1.8991314600246698E-2</c:v>
                </c:pt>
                <c:pt idx="22">
                  <c:v>2.6949401383086647E-2</c:v>
                </c:pt>
                <c:pt idx="23">
                  <c:v>2.8280784266698646E-2</c:v>
                </c:pt>
                <c:pt idx="24">
                  <c:v>3.6939763221329441E-2</c:v>
                </c:pt>
                <c:pt idx="25">
                  <c:v>2.606034619195809E-2</c:v>
                </c:pt>
                <c:pt idx="26">
                  <c:v>2.0717603358321467E-2</c:v>
                </c:pt>
              </c:numCache>
            </c:numRef>
          </c:val>
          <c:extLst>
            <c:ext xmlns:c16="http://schemas.microsoft.com/office/drawing/2014/chart" uri="{C3380CC4-5D6E-409C-BE32-E72D297353CC}">
              <c16:uniqueId val="{0000001B-C94E-4EFA-B44E-C6AF142CB53B}"/>
            </c:ext>
          </c:extLst>
        </c:ser>
        <c:dLbls>
          <c:showLegendKey val="0"/>
          <c:showVal val="0"/>
          <c:showCatName val="0"/>
          <c:showSerName val="0"/>
          <c:showPercent val="0"/>
          <c:showBubbleSize val="0"/>
        </c:dLbls>
        <c:gapWidth val="150"/>
        <c:axId val="1769649471"/>
        <c:axId val="1"/>
      </c:barChart>
      <c:catAx>
        <c:axId val="176964947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6964947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m) FTE Students per FTE Library Personnel: 3(f)/4(f)</a:t>
            </a:r>
          </a:p>
        </c:rich>
      </c:tx>
      <c:layout>
        <c:manualLayout>
          <c:xMode val="edge"/>
          <c:yMode val="edge"/>
          <c:x val="0.28634355849642962"/>
          <c:y val="2.01678936474404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1E12-4D56-B0FC-F6D0DF364909}"/>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1E12-4D56-B0FC-F6D0DF364909}"/>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1E12-4D56-B0FC-F6D0DF364909}"/>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1E12-4D56-B0FC-F6D0DF364909}"/>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1E12-4D56-B0FC-F6D0DF364909}"/>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1E12-4D56-B0FC-F6D0DF364909}"/>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1E12-4D56-B0FC-F6D0DF364909}"/>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1E12-4D56-B0FC-F6D0DF364909}"/>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1E12-4D56-B0FC-F6D0DF364909}"/>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1E12-4D56-B0FC-F6D0DF364909}"/>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1E12-4D56-B0FC-F6D0DF364909}"/>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1E12-4D56-B0FC-F6D0DF364909}"/>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1E12-4D56-B0FC-F6D0DF364909}"/>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1E12-4D56-B0FC-F6D0DF364909}"/>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1E12-4D56-B0FC-F6D0DF364909}"/>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1E12-4D56-B0FC-F6D0DF364909}"/>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1E12-4D56-B0FC-F6D0DF364909}"/>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1E12-4D56-B0FC-F6D0DF364909}"/>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1E12-4D56-B0FC-F6D0DF364909}"/>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1E12-4D56-B0FC-F6D0DF364909}"/>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1E12-4D56-B0FC-F6D0DF364909}"/>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1E12-4D56-B0FC-F6D0DF364909}"/>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1E12-4D56-B0FC-F6D0DF364909}"/>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1E12-4D56-B0FC-F6D0DF364909}"/>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1E12-4D56-B0FC-F6D0DF364909}"/>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1E12-4D56-B0FC-F6D0DF364909}"/>
              </c:ext>
            </c:extLst>
          </c:dPt>
          <c:dPt>
            <c:idx val="26"/>
            <c:invertIfNegative val="0"/>
            <c:bubble3D val="0"/>
            <c:extLst>
              <c:ext xmlns:c16="http://schemas.microsoft.com/office/drawing/2014/chart" uri="{C3380CC4-5D6E-409C-BE32-E72D297353CC}">
                <c16:uniqueId val="{0000001A-1E12-4D56-B0FC-F6D0DF364909}"/>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2017-2018'!$N$5:$N$31</c:f>
              <c:numCache>
                <c:formatCode>0.00</c:formatCode>
                <c:ptCount val="27"/>
                <c:pt idx="0">
                  <c:v>535.83171341294076</c:v>
                </c:pt>
                <c:pt idx="1">
                  <c:v>396.51294117647058</c:v>
                </c:pt>
                <c:pt idx="2">
                  <c:v>200.64819396338444</c:v>
                </c:pt>
                <c:pt idx="3">
                  <c:v>161.33333333333331</c:v>
                </c:pt>
                <c:pt idx="4">
                  <c:v>248.35398230088489</c:v>
                </c:pt>
                <c:pt idx="5">
                  <c:v>289.12056737588654</c:v>
                </c:pt>
                <c:pt idx="6">
                  <c:v>217.79865771812081</c:v>
                </c:pt>
                <c:pt idx="7">
                  <c:v>122.22984562607206</c:v>
                </c:pt>
                <c:pt idx="8">
                  <c:v>325.27999999999997</c:v>
                </c:pt>
                <c:pt idx="9">
                  <c:v>183.27726432532344</c:v>
                </c:pt>
                <c:pt idx="10">
                  <c:v>227.62789067974771</c:v>
                </c:pt>
                <c:pt idx="11">
                  <c:v>160</c:v>
                </c:pt>
                <c:pt idx="12">
                  <c:v>198.8</c:v>
                </c:pt>
                <c:pt idx="13">
                  <c:v>224.9607843137255</c:v>
                </c:pt>
                <c:pt idx="14">
                  <c:v>280.54054054054052</c:v>
                </c:pt>
                <c:pt idx="15">
                  <c:v>91.666666666666671</c:v>
                </c:pt>
                <c:pt idx="16">
                  <c:v>134.80600750938672</c:v>
                </c:pt>
                <c:pt idx="17">
                  <c:v>244.21965317919074</c:v>
                </c:pt>
                <c:pt idx="18">
                  <c:v>146.82191599310985</c:v>
                </c:pt>
                <c:pt idx="19">
                  <c:v>443.68584070796453</c:v>
                </c:pt>
                <c:pt idx="20">
                  <c:v>178.91368421052633</c:v>
                </c:pt>
                <c:pt idx="21">
                  <c:v>142.39963224026968</c:v>
                </c:pt>
                <c:pt idx="22">
                  <c:v>289.01402640264024</c:v>
                </c:pt>
                <c:pt idx="23">
                  <c:v>116.1834061135371</c:v>
                </c:pt>
                <c:pt idx="24">
                  <c:v>112.49999999999999</c:v>
                </c:pt>
                <c:pt idx="25">
                  <c:v>194.98357064622127</c:v>
                </c:pt>
                <c:pt idx="26">
                  <c:v>323.8875986994891</c:v>
                </c:pt>
              </c:numCache>
            </c:numRef>
          </c:val>
          <c:extLst>
            <c:ext xmlns:c16="http://schemas.microsoft.com/office/drawing/2014/chart" uri="{C3380CC4-5D6E-409C-BE32-E72D297353CC}">
              <c16:uniqueId val="{0000001B-1E12-4D56-B0FC-F6D0DF364909}"/>
            </c:ext>
          </c:extLst>
        </c:ser>
        <c:dLbls>
          <c:showLegendKey val="0"/>
          <c:showVal val="0"/>
          <c:showCatName val="0"/>
          <c:showSerName val="0"/>
          <c:showPercent val="0"/>
          <c:showBubbleSize val="0"/>
        </c:dLbls>
        <c:gapWidth val="150"/>
        <c:axId val="1526430863"/>
        <c:axId val="1"/>
      </c:barChart>
      <c:catAx>
        <c:axId val="1526430863"/>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6430863"/>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n) Direct Circulation per FTE Student: 6(g)/3(f)</a:t>
            </a:r>
          </a:p>
        </c:rich>
      </c:tx>
      <c:layout>
        <c:manualLayout>
          <c:xMode val="edge"/>
          <c:yMode val="edge"/>
          <c:x val="0.3094713992236558"/>
          <c:y val="2.01678936474404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FAA9-43CE-AE34-49CA1EAF7F01}"/>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FAA9-43CE-AE34-49CA1EAF7F01}"/>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FAA9-43CE-AE34-49CA1EAF7F01}"/>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FAA9-43CE-AE34-49CA1EAF7F01}"/>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FAA9-43CE-AE34-49CA1EAF7F01}"/>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FAA9-43CE-AE34-49CA1EAF7F01}"/>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FAA9-43CE-AE34-49CA1EAF7F01}"/>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FAA9-43CE-AE34-49CA1EAF7F01}"/>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FAA9-43CE-AE34-49CA1EAF7F01}"/>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FAA9-43CE-AE34-49CA1EAF7F01}"/>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FAA9-43CE-AE34-49CA1EAF7F01}"/>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FAA9-43CE-AE34-49CA1EAF7F01}"/>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FAA9-43CE-AE34-49CA1EAF7F01}"/>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FAA9-43CE-AE34-49CA1EAF7F01}"/>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FAA9-43CE-AE34-49CA1EAF7F01}"/>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FAA9-43CE-AE34-49CA1EAF7F01}"/>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FAA9-43CE-AE34-49CA1EAF7F01}"/>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FAA9-43CE-AE34-49CA1EAF7F01}"/>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FAA9-43CE-AE34-49CA1EAF7F01}"/>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FAA9-43CE-AE34-49CA1EAF7F01}"/>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FAA9-43CE-AE34-49CA1EAF7F01}"/>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FAA9-43CE-AE34-49CA1EAF7F01}"/>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FAA9-43CE-AE34-49CA1EAF7F01}"/>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FAA9-43CE-AE34-49CA1EAF7F01}"/>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FAA9-43CE-AE34-49CA1EAF7F01}"/>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FAA9-43CE-AE34-49CA1EAF7F01}"/>
              </c:ext>
            </c:extLst>
          </c:dPt>
          <c:dPt>
            <c:idx val="26"/>
            <c:invertIfNegative val="0"/>
            <c:bubble3D val="0"/>
            <c:extLst>
              <c:ext xmlns:c16="http://schemas.microsoft.com/office/drawing/2014/chart" uri="{C3380CC4-5D6E-409C-BE32-E72D297353CC}">
                <c16:uniqueId val="{0000001A-FAA9-43CE-AE34-49CA1EAF7F01}"/>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2017-2018'!$O$5:$O$31</c:f>
              <c:numCache>
                <c:formatCode>0.00</c:formatCode>
                <c:ptCount val="27"/>
                <c:pt idx="0">
                  <c:v>2.5710406161085859</c:v>
                </c:pt>
                <c:pt idx="1">
                  <c:v>4.8515885543384094</c:v>
                </c:pt>
                <c:pt idx="2">
                  <c:v>2.3863776479001753</c:v>
                </c:pt>
                <c:pt idx="3">
                  <c:v>3.8438360881542701</c:v>
                </c:pt>
                <c:pt idx="4">
                  <c:v>8.6341932725199548</c:v>
                </c:pt>
                <c:pt idx="5">
                  <c:v>4.1848599322965221</c:v>
                </c:pt>
                <c:pt idx="6">
                  <c:v>22.393812399852088</c:v>
                </c:pt>
                <c:pt idx="7">
                  <c:v>11.095986528206566</c:v>
                </c:pt>
                <c:pt idx="8">
                  <c:v>1.3047220855878012</c:v>
                </c:pt>
                <c:pt idx="9">
                  <c:v>7.605518743759645</c:v>
                </c:pt>
                <c:pt idx="10">
                  <c:v>5.8843992919264219</c:v>
                </c:pt>
                <c:pt idx="11">
                  <c:v>1.1306818181818181</c:v>
                </c:pt>
                <c:pt idx="12">
                  <c:v>2.8484543625388694</c:v>
                </c:pt>
                <c:pt idx="13">
                  <c:v>2.4134925477207356</c:v>
                </c:pt>
                <c:pt idx="14">
                  <c:v>5.0684649967886966</c:v>
                </c:pt>
                <c:pt idx="15">
                  <c:v>4.3018181818181818</c:v>
                </c:pt>
                <c:pt idx="16">
                  <c:v>4.0952557794076689</c:v>
                </c:pt>
                <c:pt idx="17">
                  <c:v>5.8892307692307693</c:v>
                </c:pt>
                <c:pt idx="18">
                  <c:v>18.774530375023126</c:v>
                </c:pt>
                <c:pt idx="19">
                  <c:v>2.4325591136198179</c:v>
                </c:pt>
                <c:pt idx="20">
                  <c:v>23.331450626000187</c:v>
                </c:pt>
                <c:pt idx="21">
                  <c:v>5.3813407941461318</c:v>
                </c:pt>
                <c:pt idx="22">
                  <c:v>5.1031303081776267</c:v>
                </c:pt>
                <c:pt idx="23">
                  <c:v>6.4068255280763742</c:v>
                </c:pt>
                <c:pt idx="24">
                  <c:v>11.665294924554184</c:v>
                </c:pt>
                <c:pt idx="25">
                  <c:v>7.7867655319627005</c:v>
                </c:pt>
                <c:pt idx="26">
                  <c:v>3.3826165517043578</c:v>
                </c:pt>
              </c:numCache>
            </c:numRef>
          </c:val>
          <c:extLst>
            <c:ext xmlns:c16="http://schemas.microsoft.com/office/drawing/2014/chart" uri="{C3380CC4-5D6E-409C-BE32-E72D297353CC}">
              <c16:uniqueId val="{0000001B-FAA9-43CE-AE34-49CA1EAF7F01}"/>
            </c:ext>
          </c:extLst>
        </c:ser>
        <c:dLbls>
          <c:showLegendKey val="0"/>
          <c:showVal val="0"/>
          <c:showCatName val="0"/>
          <c:showSerName val="0"/>
          <c:showPercent val="0"/>
          <c:showBubbleSize val="0"/>
        </c:dLbls>
        <c:gapWidth val="150"/>
        <c:axId val="1526427951"/>
        <c:axId val="1"/>
      </c:barChart>
      <c:catAx>
        <c:axId val="152642795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642795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o) Digital Resource Use per FTE Student:  6(f)/3(f)      </a:t>
            </a:r>
            <a:r>
              <a:rPr lang="en-US" baseline="0"/>
              <a:t> </a:t>
            </a:r>
            <a:endParaRPr lang="en-US"/>
          </a:p>
        </c:rich>
      </c:tx>
      <c:layout>
        <c:manualLayout>
          <c:xMode val="edge"/>
          <c:yMode val="edge"/>
          <c:x val="0.31687204287934079"/>
          <c:y val="2.01678936474404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BE0A-4CC8-B76C-A735C7199DD2}"/>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BE0A-4CC8-B76C-A735C7199DD2}"/>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BE0A-4CC8-B76C-A735C7199DD2}"/>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BE0A-4CC8-B76C-A735C7199DD2}"/>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BE0A-4CC8-B76C-A735C7199DD2}"/>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BE0A-4CC8-B76C-A735C7199DD2}"/>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BE0A-4CC8-B76C-A735C7199DD2}"/>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BE0A-4CC8-B76C-A735C7199DD2}"/>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BE0A-4CC8-B76C-A735C7199DD2}"/>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BE0A-4CC8-B76C-A735C7199DD2}"/>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BE0A-4CC8-B76C-A735C7199DD2}"/>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BE0A-4CC8-B76C-A735C7199DD2}"/>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BE0A-4CC8-B76C-A735C7199DD2}"/>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BE0A-4CC8-B76C-A735C7199DD2}"/>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BE0A-4CC8-B76C-A735C7199DD2}"/>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BE0A-4CC8-B76C-A735C7199DD2}"/>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BE0A-4CC8-B76C-A735C7199DD2}"/>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BE0A-4CC8-B76C-A735C7199DD2}"/>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BE0A-4CC8-B76C-A735C7199DD2}"/>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BE0A-4CC8-B76C-A735C7199DD2}"/>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BE0A-4CC8-B76C-A735C7199DD2}"/>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BE0A-4CC8-B76C-A735C7199DD2}"/>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BE0A-4CC8-B76C-A735C7199DD2}"/>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BE0A-4CC8-B76C-A735C7199DD2}"/>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BE0A-4CC8-B76C-A735C7199DD2}"/>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BE0A-4CC8-B76C-A735C7199DD2}"/>
              </c:ext>
            </c:extLst>
          </c:dPt>
          <c:dPt>
            <c:idx val="26"/>
            <c:invertIfNegative val="0"/>
            <c:bubble3D val="0"/>
            <c:extLst>
              <c:ext xmlns:c16="http://schemas.microsoft.com/office/drawing/2014/chart" uri="{C3380CC4-5D6E-409C-BE32-E72D297353CC}">
                <c16:uniqueId val="{0000001A-BE0A-4CC8-B76C-A735C7199DD2}"/>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2017-2018'!$P$5:$P$31</c:f>
              <c:numCache>
                <c:formatCode>0.00</c:formatCode>
                <c:ptCount val="27"/>
                <c:pt idx="0">
                  <c:v>0</c:v>
                </c:pt>
                <c:pt idx="1">
                  <c:v>30.503922429651432</c:v>
                </c:pt>
                <c:pt idx="2">
                  <c:v>128.9534166851619</c:v>
                </c:pt>
                <c:pt idx="3">
                  <c:v>20.599173553719009</c:v>
                </c:pt>
                <c:pt idx="4">
                  <c:v>33.897163625997727</c:v>
                </c:pt>
                <c:pt idx="5">
                  <c:v>25.911298631212286</c:v>
                </c:pt>
                <c:pt idx="6">
                  <c:v>35.326759521755207</c:v>
                </c:pt>
                <c:pt idx="7">
                  <c:v>23.866124052764523</c:v>
                </c:pt>
                <c:pt idx="8">
                  <c:v>15.043039842597148</c:v>
                </c:pt>
                <c:pt idx="9">
                  <c:v>98.63211400562767</c:v>
                </c:pt>
                <c:pt idx="10">
                  <c:v>105.05887785730778</c:v>
                </c:pt>
                <c:pt idx="11">
                  <c:v>10.939393939393939</c:v>
                </c:pt>
                <c:pt idx="12">
                  <c:v>38.415950246936163</c:v>
                </c:pt>
                <c:pt idx="13">
                  <c:v>30.251024143641594</c:v>
                </c:pt>
                <c:pt idx="14">
                  <c:v>33.376750160565187</c:v>
                </c:pt>
                <c:pt idx="15">
                  <c:v>0</c:v>
                </c:pt>
                <c:pt idx="16">
                  <c:v>0</c:v>
                </c:pt>
                <c:pt idx="17">
                  <c:v>32.153372781065087</c:v>
                </c:pt>
                <c:pt idx="18">
                  <c:v>292.795278255337</c:v>
                </c:pt>
                <c:pt idx="19">
                  <c:v>44.778953457062222</c:v>
                </c:pt>
                <c:pt idx="20">
                  <c:v>9.2017320907464928</c:v>
                </c:pt>
                <c:pt idx="21">
                  <c:v>239.68318088884106</c:v>
                </c:pt>
                <c:pt idx="22">
                  <c:v>120.1344619381361</c:v>
                </c:pt>
                <c:pt idx="23">
                  <c:v>0</c:v>
                </c:pt>
                <c:pt idx="24">
                  <c:v>133.3909465020576</c:v>
                </c:pt>
                <c:pt idx="25">
                  <c:v>16.996030408568323</c:v>
                </c:pt>
                <c:pt idx="26">
                  <c:v>0</c:v>
                </c:pt>
              </c:numCache>
            </c:numRef>
          </c:val>
          <c:extLst>
            <c:ext xmlns:c16="http://schemas.microsoft.com/office/drawing/2014/chart" uri="{C3380CC4-5D6E-409C-BE32-E72D297353CC}">
              <c16:uniqueId val="{0000001B-BE0A-4CC8-B76C-A735C7199DD2}"/>
            </c:ext>
          </c:extLst>
        </c:ser>
        <c:dLbls>
          <c:showLegendKey val="0"/>
          <c:showVal val="0"/>
          <c:showCatName val="0"/>
          <c:showSerName val="0"/>
          <c:showPercent val="0"/>
          <c:showBubbleSize val="0"/>
        </c:dLbls>
        <c:gapWidth val="150"/>
        <c:axId val="1723965311"/>
        <c:axId val="1"/>
      </c:barChart>
      <c:catAx>
        <c:axId val="172396531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2396531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 Direct Circulation per Total Volumes: 6(g)/5.1(d)</a:t>
            </a:r>
          </a:p>
        </c:rich>
      </c:tx>
      <c:layout>
        <c:manualLayout>
          <c:xMode val="edge"/>
          <c:yMode val="edge"/>
          <c:x val="0.29955945085578273"/>
          <c:y val="2.01678936474404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A013-456B-AD36-1AF308DB1D2E}"/>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013-456B-AD36-1AF308DB1D2E}"/>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A013-456B-AD36-1AF308DB1D2E}"/>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A013-456B-AD36-1AF308DB1D2E}"/>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A013-456B-AD36-1AF308DB1D2E}"/>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A013-456B-AD36-1AF308DB1D2E}"/>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A013-456B-AD36-1AF308DB1D2E}"/>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A013-456B-AD36-1AF308DB1D2E}"/>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A013-456B-AD36-1AF308DB1D2E}"/>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A013-456B-AD36-1AF308DB1D2E}"/>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A013-456B-AD36-1AF308DB1D2E}"/>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A013-456B-AD36-1AF308DB1D2E}"/>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A013-456B-AD36-1AF308DB1D2E}"/>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A013-456B-AD36-1AF308DB1D2E}"/>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A013-456B-AD36-1AF308DB1D2E}"/>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A013-456B-AD36-1AF308DB1D2E}"/>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A013-456B-AD36-1AF308DB1D2E}"/>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A013-456B-AD36-1AF308DB1D2E}"/>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A013-456B-AD36-1AF308DB1D2E}"/>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A013-456B-AD36-1AF308DB1D2E}"/>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A013-456B-AD36-1AF308DB1D2E}"/>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A013-456B-AD36-1AF308DB1D2E}"/>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A013-456B-AD36-1AF308DB1D2E}"/>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A013-456B-AD36-1AF308DB1D2E}"/>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A013-456B-AD36-1AF308DB1D2E}"/>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A013-456B-AD36-1AF308DB1D2E}"/>
              </c:ext>
            </c:extLst>
          </c:dPt>
          <c:dPt>
            <c:idx val="26"/>
            <c:invertIfNegative val="0"/>
            <c:bubble3D val="0"/>
            <c:extLst>
              <c:ext xmlns:c16="http://schemas.microsoft.com/office/drawing/2014/chart" uri="{C3380CC4-5D6E-409C-BE32-E72D297353CC}">
                <c16:uniqueId val="{0000001A-A013-456B-AD36-1AF308DB1D2E}"/>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2017-2018'!$Q$5:$Q$31</c:f>
              <c:numCache>
                <c:formatCode>0.00</c:formatCode>
                <c:ptCount val="27"/>
                <c:pt idx="0">
                  <c:v>0.48791258507415713</c:v>
                </c:pt>
                <c:pt idx="1">
                  <c:v>0.73951662505879379</c:v>
                </c:pt>
                <c:pt idx="2">
                  <c:v>0.1164977247008403</c:v>
                </c:pt>
                <c:pt idx="3">
                  <c:v>0.10883342270755131</c:v>
                </c:pt>
                <c:pt idx="4">
                  <c:v>0.1572420506164828</c:v>
                </c:pt>
                <c:pt idx="5">
                  <c:v>0.20621298198960475</c:v>
                </c:pt>
                <c:pt idx="6">
                  <c:v>0.98722504781777087</c:v>
                </c:pt>
                <c:pt idx="7">
                  <c:v>0.26935786067109524</c:v>
                </c:pt>
                <c:pt idx="8">
                  <c:v>0.11136769182323922</c:v>
                </c:pt>
                <c:pt idx="9">
                  <c:v>0.32885906040268459</c:v>
                </c:pt>
                <c:pt idx="10">
                  <c:v>0.4378822936473391</c:v>
                </c:pt>
                <c:pt idx="11">
                  <c:v>3.2622950819672134E-2</c:v>
                </c:pt>
                <c:pt idx="12">
                  <c:v>0.19626933862683935</c:v>
                </c:pt>
                <c:pt idx="13">
                  <c:v>0.11508249864926645</c:v>
                </c:pt>
                <c:pt idx="14">
                  <c:v>0.26401787865000131</c:v>
                </c:pt>
                <c:pt idx="15">
                  <c:v>0.15171529336325745</c:v>
                </c:pt>
                <c:pt idx="16">
                  <c:v>0.23446552915537128</c:v>
                </c:pt>
                <c:pt idx="17">
                  <c:v>0.22319298182666261</c:v>
                </c:pt>
                <c:pt idx="18">
                  <c:v>0.13377261022620918</c:v>
                </c:pt>
                <c:pt idx="19">
                  <c:v>0.10218770161459249</c:v>
                </c:pt>
                <c:pt idx="20">
                  <c:v>0.25963867779994149</c:v>
                </c:pt>
                <c:pt idx="21">
                  <c:v>4.5752759366549239E-2</c:v>
                </c:pt>
                <c:pt idx="22">
                  <c:v>0.18874030588272558</c:v>
                </c:pt>
                <c:pt idx="23">
                  <c:v>2.686291968387295E-2</c:v>
                </c:pt>
                <c:pt idx="24">
                  <c:v>6.443846303367344E-2</c:v>
                </c:pt>
                <c:pt idx="25">
                  <c:v>0.74405539353384265</c:v>
                </c:pt>
                <c:pt idx="26">
                  <c:v>7.3976967659382289E-2</c:v>
                </c:pt>
              </c:numCache>
            </c:numRef>
          </c:val>
          <c:extLst>
            <c:ext xmlns:c16="http://schemas.microsoft.com/office/drawing/2014/chart" uri="{C3380CC4-5D6E-409C-BE32-E72D297353CC}">
              <c16:uniqueId val="{0000001B-A013-456B-AD36-1AF308DB1D2E}"/>
            </c:ext>
          </c:extLst>
        </c:ser>
        <c:dLbls>
          <c:showLegendKey val="0"/>
          <c:showVal val="0"/>
          <c:showCatName val="0"/>
          <c:showSerName val="0"/>
          <c:showPercent val="0"/>
          <c:showBubbleSize val="0"/>
        </c:dLbls>
        <c:gapWidth val="150"/>
        <c:axId val="1723961567"/>
        <c:axId val="1"/>
      </c:barChart>
      <c:catAx>
        <c:axId val="172396156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23961567"/>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q) Total Library Expenditures per Circulation: 7(e)/6(g)</a:t>
            </a:r>
          </a:p>
        </c:rich>
      </c:tx>
      <c:layout>
        <c:manualLayout>
          <c:xMode val="edge"/>
          <c:yMode val="edge"/>
          <c:x val="0.27863447224307603"/>
          <c:y val="2.01678936474404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72A5-430C-9D25-5F672C939E0B}"/>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72A5-430C-9D25-5F672C939E0B}"/>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72A5-430C-9D25-5F672C939E0B}"/>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72A5-430C-9D25-5F672C939E0B}"/>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72A5-430C-9D25-5F672C939E0B}"/>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72A5-430C-9D25-5F672C939E0B}"/>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72A5-430C-9D25-5F672C939E0B}"/>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72A5-430C-9D25-5F672C939E0B}"/>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72A5-430C-9D25-5F672C939E0B}"/>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72A5-430C-9D25-5F672C939E0B}"/>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72A5-430C-9D25-5F672C939E0B}"/>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72A5-430C-9D25-5F672C939E0B}"/>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72A5-430C-9D25-5F672C939E0B}"/>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72A5-430C-9D25-5F672C939E0B}"/>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72A5-430C-9D25-5F672C939E0B}"/>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72A5-430C-9D25-5F672C939E0B}"/>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72A5-430C-9D25-5F672C939E0B}"/>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72A5-430C-9D25-5F672C939E0B}"/>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72A5-430C-9D25-5F672C939E0B}"/>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72A5-430C-9D25-5F672C939E0B}"/>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72A5-430C-9D25-5F672C939E0B}"/>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72A5-430C-9D25-5F672C939E0B}"/>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72A5-430C-9D25-5F672C939E0B}"/>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72A5-430C-9D25-5F672C939E0B}"/>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72A5-430C-9D25-5F672C939E0B}"/>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72A5-430C-9D25-5F672C939E0B}"/>
              </c:ext>
            </c:extLst>
          </c:dPt>
          <c:dPt>
            <c:idx val="26"/>
            <c:invertIfNegative val="0"/>
            <c:bubble3D val="0"/>
            <c:extLst>
              <c:ext xmlns:c16="http://schemas.microsoft.com/office/drawing/2014/chart" uri="{C3380CC4-5D6E-409C-BE32-E72D297353CC}">
                <c16:uniqueId val="{0000001A-72A5-430C-9D25-5F672C939E0B}"/>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2017-2018'!$R$5:$R$31</c:f>
              <c:numCache>
                <c:formatCode>_(* #,##0.00_);_(* \(#,##0.00\);_(* "-"??_);_(@_)</c:formatCode>
                <c:ptCount val="27"/>
                <c:pt idx="0">
                  <c:v>88.841419903646511</c:v>
                </c:pt>
                <c:pt idx="1">
                  <c:v>52.872232686709559</c:v>
                </c:pt>
                <c:pt idx="2">
                  <c:v>215.57110571458097</c:v>
                </c:pt>
                <c:pt idx="3">
                  <c:v>147.25464725643897</c:v>
                </c:pt>
                <c:pt idx="4">
                  <c:v>45.155585819817588</c:v>
                </c:pt>
                <c:pt idx="5">
                  <c:v>77.877956623681129</c:v>
                </c:pt>
                <c:pt idx="6">
                  <c:v>19.064029810492016</c:v>
                </c:pt>
                <c:pt idx="7">
                  <c:v>68.484069179208305</c:v>
                </c:pt>
                <c:pt idx="8">
                  <c:v>281.3056864593151</c:v>
                </c:pt>
                <c:pt idx="9">
                  <c:v>70.657331158584284</c:v>
                </c:pt>
                <c:pt idx="10">
                  <c:v>68.710439468452435</c:v>
                </c:pt>
                <c:pt idx="11">
                  <c:v>400.32817420435515</c:v>
                </c:pt>
                <c:pt idx="12">
                  <c:v>112.70653395408573</c:v>
                </c:pt>
                <c:pt idx="13">
                  <c:v>148.01384615384617</c:v>
                </c:pt>
                <c:pt idx="14">
                  <c:v>66.548518931522125</c:v>
                </c:pt>
                <c:pt idx="15">
                  <c:v>201.66779374471682</c:v>
                </c:pt>
                <c:pt idx="16">
                  <c:v>202.79845839945591</c:v>
                </c:pt>
                <c:pt idx="17">
                  <c:v>59.968250140663933</c:v>
                </c:pt>
                <c:pt idx="18">
                  <c:v>64.015783477700751</c:v>
                </c:pt>
                <c:pt idx="19">
                  <c:v>135.89623647097409</c:v>
                </c:pt>
                <c:pt idx="20">
                  <c:v>19.545054132203617</c:v>
                </c:pt>
                <c:pt idx="21">
                  <c:v>185.39803394602546</c:v>
                </c:pt>
                <c:pt idx="22">
                  <c:v>95.454169114150659</c:v>
                </c:pt>
                <c:pt idx="23">
                  <c:v>179.85656341663733</c:v>
                </c:pt>
                <c:pt idx="24">
                  <c:v>103.42045860771404</c:v>
                </c:pt>
                <c:pt idx="25">
                  <c:v>66.781224450536243</c:v>
                </c:pt>
                <c:pt idx="26">
                  <c:v>128.14541292182466</c:v>
                </c:pt>
              </c:numCache>
            </c:numRef>
          </c:val>
          <c:extLst>
            <c:ext xmlns:c16="http://schemas.microsoft.com/office/drawing/2014/chart" uri="{C3380CC4-5D6E-409C-BE32-E72D297353CC}">
              <c16:uniqueId val="{0000001B-72A5-430C-9D25-5F672C939E0B}"/>
            </c:ext>
          </c:extLst>
        </c:ser>
        <c:dLbls>
          <c:showLegendKey val="0"/>
          <c:showVal val="0"/>
          <c:showCatName val="0"/>
          <c:showSerName val="0"/>
          <c:showPercent val="0"/>
          <c:showBubbleSize val="0"/>
        </c:dLbls>
        <c:gapWidth val="150"/>
        <c:axId val="1723959487"/>
        <c:axId val="1"/>
      </c:barChart>
      <c:catAx>
        <c:axId val="172395948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23959487"/>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r) Reference Transactions per FTE Student: 6a(iii)/3(f)</a:t>
            </a:r>
          </a:p>
        </c:rich>
      </c:tx>
      <c:layout>
        <c:manualLayout>
          <c:xMode val="edge"/>
          <c:yMode val="edge"/>
          <c:x val="0.27092515320285626"/>
          <c:y val="2.016789364744041E-2"/>
        </c:manualLayout>
      </c:layout>
      <c:overlay val="0"/>
      <c:spPr>
        <a:noFill/>
        <a:ln w="25400">
          <a:noFill/>
        </a:ln>
      </c:spPr>
    </c:title>
    <c:autoTitleDeleted val="0"/>
    <c:plotArea>
      <c:layout>
        <c:manualLayout>
          <c:layoutTarget val="inner"/>
          <c:xMode val="edge"/>
          <c:yMode val="edge"/>
          <c:x val="5.1762096567413977E-2"/>
          <c:y val="0.11785938867016622"/>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051B-4C8B-B35D-8D2B255077FE}"/>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051B-4C8B-B35D-8D2B255077FE}"/>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051B-4C8B-B35D-8D2B255077FE}"/>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051B-4C8B-B35D-8D2B255077FE}"/>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051B-4C8B-B35D-8D2B255077FE}"/>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051B-4C8B-B35D-8D2B255077FE}"/>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051B-4C8B-B35D-8D2B255077FE}"/>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051B-4C8B-B35D-8D2B255077FE}"/>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051B-4C8B-B35D-8D2B255077FE}"/>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051B-4C8B-B35D-8D2B255077FE}"/>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051B-4C8B-B35D-8D2B255077FE}"/>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051B-4C8B-B35D-8D2B255077FE}"/>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051B-4C8B-B35D-8D2B255077FE}"/>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051B-4C8B-B35D-8D2B255077FE}"/>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051B-4C8B-B35D-8D2B255077FE}"/>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051B-4C8B-B35D-8D2B255077FE}"/>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051B-4C8B-B35D-8D2B255077FE}"/>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051B-4C8B-B35D-8D2B255077FE}"/>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051B-4C8B-B35D-8D2B255077FE}"/>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051B-4C8B-B35D-8D2B255077FE}"/>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051B-4C8B-B35D-8D2B255077FE}"/>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051B-4C8B-B35D-8D2B255077FE}"/>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051B-4C8B-B35D-8D2B255077FE}"/>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051B-4C8B-B35D-8D2B255077FE}"/>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051B-4C8B-B35D-8D2B255077FE}"/>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051B-4C8B-B35D-8D2B255077FE}"/>
              </c:ext>
            </c:extLst>
          </c:dPt>
          <c:dPt>
            <c:idx val="26"/>
            <c:invertIfNegative val="0"/>
            <c:bubble3D val="0"/>
            <c:extLst>
              <c:ext xmlns:c16="http://schemas.microsoft.com/office/drawing/2014/chart" uri="{C3380CC4-5D6E-409C-BE32-E72D297353CC}">
                <c16:uniqueId val="{0000001A-051B-4C8B-B35D-8D2B255077FE}"/>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2017-2018'!$S$5:$S$31</c:f>
              <c:numCache>
                <c:formatCode>0.00</c:formatCode>
                <c:ptCount val="27"/>
                <c:pt idx="0">
                  <c:v>1.6113768637958468</c:v>
                </c:pt>
                <c:pt idx="1">
                  <c:v>1.5829762992677341</c:v>
                </c:pt>
                <c:pt idx="2">
                  <c:v>1.9883603363665507</c:v>
                </c:pt>
                <c:pt idx="3">
                  <c:v>3.1250000000000004</c:v>
                </c:pt>
                <c:pt idx="4">
                  <c:v>6.9786915621436725</c:v>
                </c:pt>
                <c:pt idx="5">
                  <c:v>1.4924201540499435</c:v>
                </c:pt>
                <c:pt idx="6">
                  <c:v>4.0297054110686554</c:v>
                </c:pt>
                <c:pt idx="7">
                  <c:v>5.1838338478809991</c:v>
                </c:pt>
                <c:pt idx="8">
                  <c:v>1.5379570421380555</c:v>
                </c:pt>
                <c:pt idx="9">
                  <c:v>1.0254858652789125</c:v>
                </c:pt>
                <c:pt idx="10">
                  <c:v>9.2435927037635643</c:v>
                </c:pt>
                <c:pt idx="11">
                  <c:v>3.9223484848484849</c:v>
                </c:pt>
                <c:pt idx="12">
                  <c:v>1.7157490396927015</c:v>
                </c:pt>
                <c:pt idx="13">
                  <c:v>3.5701211540137714</c:v>
                </c:pt>
                <c:pt idx="14">
                  <c:v>1.2124598587026332</c:v>
                </c:pt>
                <c:pt idx="15">
                  <c:v>2.3363636363636364</c:v>
                </c:pt>
                <c:pt idx="16">
                  <c:v>2.3233683037786652</c:v>
                </c:pt>
                <c:pt idx="17">
                  <c:v>2.8326627218934912</c:v>
                </c:pt>
                <c:pt idx="18">
                  <c:v>4.3538510827433408</c:v>
                </c:pt>
                <c:pt idx="19">
                  <c:v>1.1087730495746613</c:v>
                </c:pt>
                <c:pt idx="20">
                  <c:v>0.89938498227117258</c:v>
                </c:pt>
                <c:pt idx="21">
                  <c:v>2.1400839341439792</c:v>
                </c:pt>
                <c:pt idx="22">
                  <c:v>1.9723939078179198</c:v>
                </c:pt>
                <c:pt idx="23">
                  <c:v>0.6366984890626175</c:v>
                </c:pt>
                <c:pt idx="24">
                  <c:v>2.2350450289258661</c:v>
                </c:pt>
                <c:pt idx="25">
                  <c:v>3.6171965696738191</c:v>
                </c:pt>
                <c:pt idx="26">
                  <c:v>1.1762006510547374</c:v>
                </c:pt>
              </c:numCache>
            </c:numRef>
          </c:val>
          <c:extLst>
            <c:ext xmlns:c16="http://schemas.microsoft.com/office/drawing/2014/chart" uri="{C3380CC4-5D6E-409C-BE32-E72D297353CC}">
              <c16:uniqueId val="{0000001B-051B-4C8B-B35D-8D2B255077FE}"/>
            </c:ext>
          </c:extLst>
        </c:ser>
        <c:dLbls>
          <c:showLegendKey val="0"/>
          <c:showVal val="0"/>
          <c:showCatName val="0"/>
          <c:showSerName val="0"/>
          <c:showPercent val="0"/>
          <c:showBubbleSize val="0"/>
        </c:dLbls>
        <c:gapWidth val="150"/>
        <c:axId val="1723964479"/>
        <c:axId val="1"/>
      </c:barChart>
      <c:catAx>
        <c:axId val="172396447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23964479"/>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s) Number of Students Instructed per FTE Student: 6(b)/3(f)</a:t>
            </a:r>
          </a:p>
        </c:rich>
      </c:tx>
      <c:layout>
        <c:manualLayout>
          <c:xMode val="edge"/>
          <c:yMode val="edge"/>
          <c:x val="0.24999994180328344"/>
          <c:y val="1.1764846467362311E-2"/>
        </c:manualLayout>
      </c:layout>
      <c:overlay val="0"/>
      <c:spPr>
        <a:noFill/>
        <a:ln w="25400">
          <a:noFill/>
        </a:ln>
      </c:spPr>
    </c:title>
    <c:autoTitleDeleted val="0"/>
    <c:plotArea>
      <c:layout>
        <c:manualLayout>
          <c:layoutTarget val="inner"/>
          <c:xMode val="edge"/>
          <c:yMode val="edge"/>
          <c:x val="5.2863436123349587E-2"/>
          <c:y val="0.11428571428571545"/>
          <c:w val="0.93502202643171861"/>
          <c:h val="0.7579831932773109"/>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FDC-4795-9E48-F5CEA782B260}"/>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CFDC-4795-9E48-F5CEA782B260}"/>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CFDC-4795-9E48-F5CEA782B260}"/>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CFDC-4795-9E48-F5CEA782B260}"/>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CFDC-4795-9E48-F5CEA782B260}"/>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CFDC-4795-9E48-F5CEA782B260}"/>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CFDC-4795-9E48-F5CEA782B260}"/>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CFDC-4795-9E48-F5CEA782B260}"/>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CFDC-4795-9E48-F5CEA782B260}"/>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CFDC-4795-9E48-F5CEA782B260}"/>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CFDC-4795-9E48-F5CEA782B260}"/>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CFDC-4795-9E48-F5CEA782B260}"/>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CFDC-4795-9E48-F5CEA782B260}"/>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CFDC-4795-9E48-F5CEA782B260}"/>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CFDC-4795-9E48-F5CEA782B260}"/>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CFDC-4795-9E48-F5CEA782B260}"/>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CFDC-4795-9E48-F5CEA782B260}"/>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CFDC-4795-9E48-F5CEA782B260}"/>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CFDC-4795-9E48-F5CEA782B260}"/>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CFDC-4795-9E48-F5CEA782B260}"/>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CFDC-4795-9E48-F5CEA782B260}"/>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CFDC-4795-9E48-F5CEA782B260}"/>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CFDC-4795-9E48-F5CEA782B260}"/>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CFDC-4795-9E48-F5CEA782B260}"/>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CFDC-4795-9E48-F5CEA782B260}"/>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CFDC-4795-9E48-F5CEA782B260}"/>
              </c:ext>
            </c:extLst>
          </c:dPt>
          <c:dPt>
            <c:idx val="26"/>
            <c:invertIfNegative val="0"/>
            <c:bubble3D val="0"/>
            <c:extLst>
              <c:ext xmlns:c16="http://schemas.microsoft.com/office/drawing/2014/chart" uri="{C3380CC4-5D6E-409C-BE32-E72D297353CC}">
                <c16:uniqueId val="{0000001A-CFDC-4795-9E48-F5CEA782B260}"/>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2017-2018'!$T$5:$T$31</c:f>
              <c:numCache>
                <c:formatCode>0.00</c:formatCode>
                <c:ptCount val="27"/>
                <c:pt idx="0">
                  <c:v>0.45990474364223416</c:v>
                </c:pt>
                <c:pt idx="1">
                  <c:v>0.75434078258702342</c:v>
                </c:pt>
                <c:pt idx="2">
                  <c:v>1.2598949471036474</c:v>
                </c:pt>
                <c:pt idx="3">
                  <c:v>0.58109504132231404</c:v>
                </c:pt>
                <c:pt idx="4">
                  <c:v>0.99273090079817572</c:v>
                </c:pt>
                <c:pt idx="5">
                  <c:v>0.58283864004317321</c:v>
                </c:pt>
                <c:pt idx="6">
                  <c:v>0.97202021447060272</c:v>
                </c:pt>
                <c:pt idx="7">
                  <c:v>1.4376929553746842</c:v>
                </c:pt>
                <c:pt idx="8">
                  <c:v>0.63985899327758655</c:v>
                </c:pt>
                <c:pt idx="9">
                  <c:v>1.3087854124433957</c:v>
                </c:pt>
                <c:pt idx="10">
                  <c:v>3.3812052643731239</c:v>
                </c:pt>
                <c:pt idx="11">
                  <c:v>0.46401515151515149</c:v>
                </c:pt>
                <c:pt idx="12">
                  <c:v>0.62282787634900305</c:v>
                </c:pt>
                <c:pt idx="13">
                  <c:v>0.37653621546238997</c:v>
                </c:pt>
                <c:pt idx="14">
                  <c:v>0.98522800256904308</c:v>
                </c:pt>
                <c:pt idx="15">
                  <c:v>1.2727272727272727</c:v>
                </c:pt>
                <c:pt idx="16">
                  <c:v>0</c:v>
                </c:pt>
                <c:pt idx="17">
                  <c:v>0.54958579881656799</c:v>
                </c:pt>
                <c:pt idx="18">
                  <c:v>1.1407273039036518</c:v>
                </c:pt>
                <c:pt idx="19">
                  <c:v>0.4541601428101284</c:v>
                </c:pt>
                <c:pt idx="20">
                  <c:v>0.74013932034265273</c:v>
                </c:pt>
                <c:pt idx="21">
                  <c:v>0.72536317658452598</c:v>
                </c:pt>
                <c:pt idx="22">
                  <c:v>0.60664887163309877</c:v>
                </c:pt>
                <c:pt idx="23">
                  <c:v>0.95993384950762994</c:v>
                </c:pt>
                <c:pt idx="24">
                  <c:v>0.7784338283533131</c:v>
                </c:pt>
                <c:pt idx="25">
                  <c:v>0.94876980114593856</c:v>
                </c:pt>
                <c:pt idx="26">
                  <c:v>0.76878952576255144</c:v>
                </c:pt>
              </c:numCache>
            </c:numRef>
          </c:val>
          <c:extLst>
            <c:ext xmlns:c16="http://schemas.microsoft.com/office/drawing/2014/chart" uri="{C3380CC4-5D6E-409C-BE32-E72D297353CC}">
              <c16:uniqueId val="{0000001B-CFDC-4795-9E48-F5CEA782B260}"/>
            </c:ext>
          </c:extLst>
        </c:ser>
        <c:dLbls>
          <c:showLegendKey val="0"/>
          <c:showVal val="0"/>
          <c:showCatName val="0"/>
          <c:showSerName val="0"/>
          <c:showPercent val="0"/>
          <c:showBubbleSize val="0"/>
        </c:dLbls>
        <c:gapWidth val="150"/>
        <c:axId val="1723959071"/>
        <c:axId val="1"/>
      </c:barChart>
      <c:catAx>
        <c:axId val="172395907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2395907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b) Physical Subscriptions per FTE Student: 5.1(e)/3(f)</a:t>
            </a:r>
          </a:p>
        </c:rich>
      </c:tx>
      <c:layout>
        <c:manualLayout>
          <c:xMode val="edge"/>
          <c:yMode val="edge"/>
          <c:x val="0.32048461755821034"/>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EC84-4690-82C7-CF2060D3365D}"/>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EC84-4690-82C7-CF2060D3365D}"/>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EC84-4690-82C7-CF2060D3365D}"/>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EC84-4690-82C7-CF2060D3365D}"/>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EC84-4690-82C7-CF2060D3365D}"/>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EC84-4690-82C7-CF2060D3365D}"/>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EC84-4690-82C7-CF2060D3365D}"/>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EC84-4690-82C7-CF2060D3365D}"/>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EC84-4690-82C7-CF2060D3365D}"/>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EC84-4690-82C7-CF2060D3365D}"/>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EC84-4690-82C7-CF2060D3365D}"/>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EC84-4690-82C7-CF2060D3365D}"/>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EC84-4690-82C7-CF2060D3365D}"/>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EC84-4690-82C7-CF2060D3365D}"/>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EC84-4690-82C7-CF2060D3365D}"/>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EC84-4690-82C7-CF2060D3365D}"/>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EC84-4690-82C7-CF2060D3365D}"/>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EC84-4690-82C7-CF2060D3365D}"/>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EC84-4690-82C7-CF2060D3365D}"/>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EC84-4690-82C7-CF2060D3365D}"/>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EC84-4690-82C7-CF2060D3365D}"/>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EC84-4690-82C7-CF2060D3365D}"/>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EC84-4690-82C7-CF2060D3365D}"/>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EC84-4690-82C7-CF2060D3365D}"/>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EC84-4690-82C7-CF2060D3365D}"/>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EC84-4690-82C7-CF2060D3365D}"/>
              </c:ext>
            </c:extLst>
          </c:dPt>
          <c:dPt>
            <c:idx val="26"/>
            <c:invertIfNegative val="0"/>
            <c:bubble3D val="0"/>
            <c:extLst>
              <c:ext xmlns:c16="http://schemas.microsoft.com/office/drawing/2014/chart" uri="{C3380CC4-5D6E-409C-BE32-E72D297353CC}">
                <c16:uniqueId val="{0000001A-EC84-4690-82C7-CF2060D3365D}"/>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2017-2018'!$C$5:$C$31</c:f>
              <c:numCache>
                <c:formatCode>0.00</c:formatCode>
                <c:ptCount val="27"/>
                <c:pt idx="0">
                  <c:v>1.6117914725347623E-2</c:v>
                </c:pt>
                <c:pt idx="1">
                  <c:v>1.8751706049205428E-2</c:v>
                </c:pt>
                <c:pt idx="2">
                  <c:v>3.0085571255949298E-2</c:v>
                </c:pt>
                <c:pt idx="3">
                  <c:v>6.370523415977962E-2</c:v>
                </c:pt>
                <c:pt idx="4">
                  <c:v>8.6231470923603198E-2</c:v>
                </c:pt>
                <c:pt idx="5">
                  <c:v>2.0114801550311534E-2</c:v>
                </c:pt>
                <c:pt idx="6">
                  <c:v>1.9721434734376927E-2</c:v>
                </c:pt>
                <c:pt idx="7">
                  <c:v>0.11436991299466741</c:v>
                </c:pt>
                <c:pt idx="8">
                  <c:v>4.058042302016724E-2</c:v>
                </c:pt>
                <c:pt idx="9">
                  <c:v>3.0256270612084357E-2</c:v>
                </c:pt>
                <c:pt idx="10">
                  <c:v>2.709151081351497E-2</c:v>
                </c:pt>
                <c:pt idx="11">
                  <c:v>1.1363636363636364E-2</c:v>
                </c:pt>
                <c:pt idx="12">
                  <c:v>6.7678800073166262E-2</c:v>
                </c:pt>
                <c:pt idx="13">
                  <c:v>2.4405125076266018E-2</c:v>
                </c:pt>
                <c:pt idx="14">
                  <c:v>1.8111753371868978E-2</c:v>
                </c:pt>
                <c:pt idx="15">
                  <c:v>0.10909090909090909</c:v>
                </c:pt>
                <c:pt idx="16">
                  <c:v>2.6459938724352431E-2</c:v>
                </c:pt>
                <c:pt idx="17">
                  <c:v>8.2840236686390539E-2</c:v>
                </c:pt>
                <c:pt idx="18">
                  <c:v>4.6883531200786956E-2</c:v>
                </c:pt>
                <c:pt idx="19">
                  <c:v>3.191287784348728E-3</c:v>
                </c:pt>
                <c:pt idx="20">
                  <c:v>0.43106153315133827</c:v>
                </c:pt>
                <c:pt idx="21">
                  <c:v>5.3803938448294418E-2</c:v>
                </c:pt>
                <c:pt idx="22">
                  <c:v>1.9412763892259162E-2</c:v>
                </c:pt>
                <c:pt idx="23">
                  <c:v>1.6913478162820416E-2</c:v>
                </c:pt>
                <c:pt idx="24">
                  <c:v>0.1412894375857339</c:v>
                </c:pt>
                <c:pt idx="25">
                  <c:v>2.4716324008538366E-2</c:v>
                </c:pt>
                <c:pt idx="26">
                  <c:v>5.3059527053188589E-3</c:v>
                </c:pt>
              </c:numCache>
            </c:numRef>
          </c:val>
          <c:extLst>
            <c:ext xmlns:c16="http://schemas.microsoft.com/office/drawing/2014/chart" uri="{C3380CC4-5D6E-409C-BE32-E72D297353CC}">
              <c16:uniqueId val="{0000001B-EC84-4690-82C7-CF2060D3365D}"/>
            </c:ext>
          </c:extLst>
        </c:ser>
        <c:dLbls>
          <c:showLegendKey val="0"/>
          <c:showVal val="0"/>
          <c:showCatName val="0"/>
          <c:showSerName val="0"/>
          <c:showPercent val="0"/>
          <c:showBubbleSize val="0"/>
        </c:dLbls>
        <c:gapWidth val="150"/>
        <c:axId val="1719051343"/>
        <c:axId val="1"/>
      </c:barChart>
      <c:catAx>
        <c:axId val="1719051343"/>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19051343"/>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t) Total Library Area (m</a:t>
            </a:r>
            <a:r>
              <a:rPr lang="en-US" baseline="30000"/>
              <a:t>2</a:t>
            </a:r>
            <a:r>
              <a:rPr lang="en-US"/>
              <a:t>) per 100 FTE Student: 9(e)/3(f)</a:t>
            </a:r>
          </a:p>
        </c:rich>
      </c:tx>
      <c:layout>
        <c:manualLayout>
          <c:xMode val="edge"/>
          <c:yMode val="edge"/>
          <c:x val="0.28524212743916988"/>
          <c:y val="2.0168064357808931E-2"/>
        </c:manualLayout>
      </c:layout>
      <c:overlay val="0"/>
      <c:spPr>
        <a:noFill/>
        <a:ln w="25400">
          <a:noFill/>
        </a:ln>
      </c:spPr>
    </c:title>
    <c:autoTitleDeleted val="0"/>
    <c:plotArea>
      <c:layout>
        <c:manualLayout>
          <c:layoutTarget val="inner"/>
          <c:xMode val="edge"/>
          <c:yMode val="edge"/>
          <c:x val="5.7268722466960353E-2"/>
          <c:y val="0.11428571428571545"/>
          <c:w val="0.93502202643171861"/>
          <c:h val="0.7579831932773109"/>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BC8E-4908-BC84-DD7D89BB7618}"/>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BC8E-4908-BC84-DD7D89BB7618}"/>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BC8E-4908-BC84-DD7D89BB7618}"/>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BC8E-4908-BC84-DD7D89BB7618}"/>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BC8E-4908-BC84-DD7D89BB7618}"/>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BC8E-4908-BC84-DD7D89BB7618}"/>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BC8E-4908-BC84-DD7D89BB7618}"/>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BC8E-4908-BC84-DD7D89BB7618}"/>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BC8E-4908-BC84-DD7D89BB7618}"/>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BC8E-4908-BC84-DD7D89BB7618}"/>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BC8E-4908-BC84-DD7D89BB7618}"/>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BC8E-4908-BC84-DD7D89BB7618}"/>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BC8E-4908-BC84-DD7D89BB7618}"/>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BC8E-4908-BC84-DD7D89BB7618}"/>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BC8E-4908-BC84-DD7D89BB7618}"/>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BC8E-4908-BC84-DD7D89BB7618}"/>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BC8E-4908-BC84-DD7D89BB7618}"/>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BC8E-4908-BC84-DD7D89BB7618}"/>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BC8E-4908-BC84-DD7D89BB7618}"/>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BC8E-4908-BC84-DD7D89BB7618}"/>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BC8E-4908-BC84-DD7D89BB7618}"/>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BC8E-4908-BC84-DD7D89BB7618}"/>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BC8E-4908-BC84-DD7D89BB7618}"/>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BC8E-4908-BC84-DD7D89BB7618}"/>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BC8E-4908-BC84-DD7D89BB7618}"/>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BC8E-4908-BC84-DD7D89BB7618}"/>
              </c:ext>
            </c:extLst>
          </c:dPt>
          <c:dPt>
            <c:idx val="26"/>
            <c:invertIfNegative val="0"/>
            <c:bubble3D val="0"/>
            <c:extLst>
              <c:ext xmlns:c16="http://schemas.microsoft.com/office/drawing/2014/chart" uri="{C3380CC4-5D6E-409C-BE32-E72D297353CC}">
                <c16:uniqueId val="{0000001A-BC8E-4908-BC84-DD7D89BB7618}"/>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2017-2018'!$U$5:$U$31</c:f>
              <c:numCache>
                <c:formatCode>0.0</c:formatCode>
                <c:ptCount val="27"/>
                <c:pt idx="0">
                  <c:v>11.463413370095308</c:v>
                </c:pt>
                <c:pt idx="1">
                  <c:v>40.221222658707084</c:v>
                </c:pt>
                <c:pt idx="2">
                  <c:v>59.557100934625531</c:v>
                </c:pt>
                <c:pt idx="3">
                  <c:v>122.67561983471074</c:v>
                </c:pt>
                <c:pt idx="4">
                  <c:v>81.955530216647674</c:v>
                </c:pt>
                <c:pt idx="5">
                  <c:v>59.251827503311588</c:v>
                </c:pt>
                <c:pt idx="6">
                  <c:v>61.037840502896586</c:v>
                </c:pt>
                <c:pt idx="7">
                  <c:v>108.82683132191973</c:v>
                </c:pt>
                <c:pt idx="8">
                  <c:v>26.807673389080175</c:v>
                </c:pt>
                <c:pt idx="9">
                  <c:v>90.778897259790426</c:v>
                </c:pt>
                <c:pt idx="10">
                  <c:v>73.747402447471714</c:v>
                </c:pt>
                <c:pt idx="11">
                  <c:v>110.60606060606059</c:v>
                </c:pt>
                <c:pt idx="12">
                  <c:v>55.377720870678608</c:v>
                </c:pt>
                <c:pt idx="13">
                  <c:v>62.903338272465803</c:v>
                </c:pt>
                <c:pt idx="14">
                  <c:v>49.197174052665389</c:v>
                </c:pt>
                <c:pt idx="15">
                  <c:v>155.45454545454547</c:v>
                </c:pt>
                <c:pt idx="16">
                  <c:v>88.199795747841435</c:v>
                </c:pt>
                <c:pt idx="17">
                  <c:v>68.402366863905328</c:v>
                </c:pt>
                <c:pt idx="18">
                  <c:v>86.380311624318068</c:v>
                </c:pt>
                <c:pt idx="19">
                  <c:v>30.66628105272606</c:v>
                </c:pt>
                <c:pt idx="20">
                  <c:v>131.18155574382629</c:v>
                </c:pt>
                <c:pt idx="21">
                  <c:v>80.50575702141397</c:v>
                </c:pt>
                <c:pt idx="22">
                  <c:v>59.859257461781112</c:v>
                </c:pt>
                <c:pt idx="23">
                  <c:v>159.68954371194468</c:v>
                </c:pt>
                <c:pt idx="24">
                  <c:v>183.0212918232242</c:v>
                </c:pt>
                <c:pt idx="25">
                  <c:v>48.121184885593372</c:v>
                </c:pt>
                <c:pt idx="26">
                  <c:v>103.11186955960592</c:v>
                </c:pt>
              </c:numCache>
            </c:numRef>
          </c:val>
          <c:extLst>
            <c:ext xmlns:c16="http://schemas.microsoft.com/office/drawing/2014/chart" uri="{C3380CC4-5D6E-409C-BE32-E72D297353CC}">
              <c16:uniqueId val="{0000001B-BC8E-4908-BC84-DD7D89BB7618}"/>
            </c:ext>
          </c:extLst>
        </c:ser>
        <c:dLbls>
          <c:showLegendKey val="0"/>
          <c:showVal val="0"/>
          <c:showCatName val="0"/>
          <c:showSerName val="0"/>
          <c:showPercent val="0"/>
          <c:showBubbleSize val="0"/>
        </c:dLbls>
        <c:gapWidth val="150"/>
        <c:axId val="1723964063"/>
        <c:axId val="1"/>
      </c:barChart>
      <c:catAx>
        <c:axId val="1723964063"/>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23964063"/>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p) Number of Seats per 100 FTE Student: 9(f)/3(f)</a:t>
            </a:r>
          </a:p>
        </c:rich>
      </c:tx>
      <c:layout>
        <c:manualLayout>
          <c:xMode val="edge"/>
          <c:yMode val="edge"/>
          <c:x val="0.29185024820899602"/>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574516001414709"/>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EF7A-473C-B490-C1ED5D4E6A73}"/>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EF7A-473C-B490-C1ED5D4E6A73}"/>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EF7A-473C-B490-C1ED5D4E6A73}"/>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EF7A-473C-B490-C1ED5D4E6A73}"/>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EF7A-473C-B490-C1ED5D4E6A73}"/>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EF7A-473C-B490-C1ED5D4E6A73}"/>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EF7A-473C-B490-C1ED5D4E6A73}"/>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EF7A-473C-B490-C1ED5D4E6A73}"/>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EF7A-473C-B490-C1ED5D4E6A73}"/>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EF7A-473C-B490-C1ED5D4E6A73}"/>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EF7A-473C-B490-C1ED5D4E6A73}"/>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EF7A-473C-B490-C1ED5D4E6A73}"/>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EF7A-473C-B490-C1ED5D4E6A73}"/>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EF7A-473C-B490-C1ED5D4E6A73}"/>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EF7A-473C-B490-C1ED5D4E6A73}"/>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EF7A-473C-B490-C1ED5D4E6A73}"/>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EF7A-473C-B490-C1ED5D4E6A73}"/>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EF7A-473C-B490-C1ED5D4E6A73}"/>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EF7A-473C-B490-C1ED5D4E6A73}"/>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EF7A-473C-B490-C1ED5D4E6A73}"/>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EF7A-473C-B490-C1ED5D4E6A73}"/>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EF7A-473C-B490-C1ED5D4E6A73}"/>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EF7A-473C-B490-C1ED5D4E6A73}"/>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EF7A-473C-B490-C1ED5D4E6A73}"/>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EF7A-473C-B490-C1ED5D4E6A73}"/>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EF7A-473C-B490-C1ED5D4E6A73}"/>
              </c:ext>
            </c:extLst>
          </c:dPt>
          <c:dPt>
            <c:idx val="26"/>
            <c:invertIfNegative val="0"/>
            <c:bubble3D val="0"/>
            <c:extLst>
              <c:ext xmlns:c16="http://schemas.microsoft.com/office/drawing/2014/chart" uri="{C3380CC4-5D6E-409C-BE32-E72D297353CC}">
                <c16:uniqueId val="{0000001A-EF7A-473C-B490-C1ED5D4E6A73}"/>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2017-2018'!$V$5:$V$31</c:f>
              <c:numCache>
                <c:formatCode>0.00</c:formatCode>
                <c:ptCount val="27"/>
                <c:pt idx="0">
                  <c:v>6.3227832684643408</c:v>
                </c:pt>
                <c:pt idx="1">
                  <c:v>6.9903511791025288</c:v>
                </c:pt>
                <c:pt idx="2">
                  <c:v>14.056373455648442</c:v>
                </c:pt>
                <c:pt idx="3">
                  <c:v>13.688016528925621</c:v>
                </c:pt>
                <c:pt idx="4">
                  <c:v>9.157639680729762</c:v>
                </c:pt>
                <c:pt idx="5">
                  <c:v>7.9968601285384882</c:v>
                </c:pt>
                <c:pt idx="6">
                  <c:v>10.440034512510787</c:v>
                </c:pt>
                <c:pt idx="7">
                  <c:v>17.751894470951445</c:v>
                </c:pt>
                <c:pt idx="8">
                  <c:v>3.7711100180357433</c:v>
                </c:pt>
                <c:pt idx="9">
                  <c:v>13.514467540064347</c:v>
                </c:pt>
                <c:pt idx="10">
                  <c:v>14.069114138382204</c:v>
                </c:pt>
                <c:pt idx="11">
                  <c:v>22.916666666666664</c:v>
                </c:pt>
                <c:pt idx="12">
                  <c:v>13.26138650082312</c:v>
                </c:pt>
                <c:pt idx="13">
                  <c:v>10.110694674453065</c:v>
                </c:pt>
                <c:pt idx="14">
                  <c:v>8.5806037251123968</c:v>
                </c:pt>
                <c:pt idx="15">
                  <c:v>25.09090909090909</c:v>
                </c:pt>
                <c:pt idx="16">
                  <c:v>6.2668275926097863</c:v>
                </c:pt>
                <c:pt idx="17">
                  <c:v>6.8639053254437874</c:v>
                </c:pt>
                <c:pt idx="18">
                  <c:v>9.033766069680027</c:v>
                </c:pt>
                <c:pt idx="19">
                  <c:v>7.4596351959151521</c:v>
                </c:pt>
                <c:pt idx="20">
                  <c:v>15.414666290125199</c:v>
                </c:pt>
                <c:pt idx="21">
                  <c:v>10.285160873775961</c:v>
                </c:pt>
                <c:pt idx="22">
                  <c:v>7.3939791883751802</c:v>
                </c:pt>
                <c:pt idx="23">
                  <c:v>23.265428850635196</c:v>
                </c:pt>
                <c:pt idx="24">
                  <c:v>14.176656527703228</c:v>
                </c:pt>
                <c:pt idx="25">
                  <c:v>8.6319889151031717</c:v>
                </c:pt>
                <c:pt idx="26">
                  <c:v>12.820328969067729</c:v>
                </c:pt>
              </c:numCache>
            </c:numRef>
          </c:val>
          <c:extLst>
            <c:ext xmlns:c16="http://schemas.microsoft.com/office/drawing/2014/chart" uri="{C3380CC4-5D6E-409C-BE32-E72D297353CC}">
              <c16:uniqueId val="{0000001B-EF7A-473C-B490-C1ED5D4E6A73}"/>
            </c:ext>
          </c:extLst>
        </c:ser>
        <c:dLbls>
          <c:showLegendKey val="0"/>
          <c:showVal val="0"/>
          <c:showCatName val="0"/>
          <c:showSerName val="0"/>
          <c:showPercent val="0"/>
          <c:showBubbleSize val="0"/>
        </c:dLbls>
        <c:gapWidth val="150"/>
        <c:axId val="1529615967"/>
        <c:axId val="1"/>
      </c:barChart>
      <c:catAx>
        <c:axId val="152961596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9615967"/>
        <c:crosses val="autoZero"/>
        <c:crossBetween val="between"/>
      </c:valAx>
      <c:spPr>
        <a:ln w="3175">
          <a:solidFill>
            <a:schemeClr val="tx1"/>
          </a:solidFill>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v) Number of Workstations per 100 FTE Student: 10/3(f)</a:t>
            </a:r>
          </a:p>
        </c:rich>
      </c:tx>
      <c:layout>
        <c:manualLayout>
          <c:xMode val="edge"/>
          <c:yMode val="edge"/>
          <c:x val="0.29185024820899602"/>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574516001414709"/>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B7D8-4D5F-BEC7-718549D76260}"/>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2-B7D8-4D5F-BEC7-718549D76260}"/>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4-B7D8-4D5F-BEC7-718549D76260}"/>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6-B7D8-4D5F-BEC7-718549D76260}"/>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8-B7D8-4D5F-BEC7-718549D76260}"/>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A-B7D8-4D5F-BEC7-718549D76260}"/>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C-B7D8-4D5F-BEC7-718549D76260}"/>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E-B7D8-4D5F-BEC7-718549D76260}"/>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10-B7D8-4D5F-BEC7-718549D76260}"/>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12-B7D8-4D5F-BEC7-718549D76260}"/>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4-B7D8-4D5F-BEC7-718549D76260}"/>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16-B7D8-4D5F-BEC7-718549D76260}"/>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18-B7D8-4D5F-BEC7-718549D76260}"/>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1A-B7D8-4D5F-BEC7-718549D76260}"/>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1C-B7D8-4D5F-BEC7-718549D76260}"/>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1E-B7D8-4D5F-BEC7-718549D76260}"/>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20-B7D8-4D5F-BEC7-718549D76260}"/>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22-B7D8-4D5F-BEC7-718549D76260}"/>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24-B7D8-4D5F-BEC7-718549D76260}"/>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26-B7D8-4D5F-BEC7-718549D76260}"/>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28-B7D8-4D5F-BEC7-718549D76260}"/>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2A-B7D8-4D5F-BEC7-718549D76260}"/>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C-B7D8-4D5F-BEC7-718549D76260}"/>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2E-B7D8-4D5F-BEC7-718549D76260}"/>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30-B7D8-4D5F-BEC7-718549D76260}"/>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32-B7D8-4D5F-BEC7-718549D76260}"/>
              </c:ext>
            </c:extLst>
          </c:dPt>
          <c:dPt>
            <c:idx val="26"/>
            <c:invertIfNegative val="0"/>
            <c:bubble3D val="0"/>
            <c:extLst>
              <c:ext xmlns:c16="http://schemas.microsoft.com/office/drawing/2014/chart" uri="{C3380CC4-5D6E-409C-BE32-E72D297353CC}">
                <c16:uniqueId val="{00000033-B7D8-4D5F-BEC7-718549D76260}"/>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2017-2018'!$W$5:$W$31</c:f>
              <c:numCache>
                <c:formatCode>0.00</c:formatCode>
                <c:ptCount val="27"/>
                <c:pt idx="0">
                  <c:v>0.72556529310246531</c:v>
                </c:pt>
                <c:pt idx="1">
                  <c:v>1.6378072372090815</c:v>
                </c:pt>
                <c:pt idx="2">
                  <c:v>1.6275800843382406</c:v>
                </c:pt>
                <c:pt idx="3">
                  <c:v>2.5826446280991737</c:v>
                </c:pt>
                <c:pt idx="4">
                  <c:v>1.5322120866590652</c:v>
                </c:pt>
                <c:pt idx="5">
                  <c:v>0.39248393268900555</c:v>
                </c:pt>
                <c:pt idx="6">
                  <c:v>2.0954024405275486</c:v>
                </c:pt>
                <c:pt idx="7">
                  <c:v>1.1928150435026663</c:v>
                </c:pt>
                <c:pt idx="8">
                  <c:v>0.94277750450893583</c:v>
                </c:pt>
                <c:pt idx="9">
                  <c:v>3.6610087440622072</c:v>
                </c:pt>
                <c:pt idx="10">
                  <c:v>2.1703994458554607</c:v>
                </c:pt>
                <c:pt idx="11">
                  <c:v>3.7878787878787876</c:v>
                </c:pt>
                <c:pt idx="12">
                  <c:v>3.0181086519114686</c:v>
                </c:pt>
                <c:pt idx="13">
                  <c:v>2.3533513466399376</c:v>
                </c:pt>
                <c:pt idx="14">
                  <c:v>1.9267822736030831</c:v>
                </c:pt>
                <c:pt idx="15">
                  <c:v>2.3636363636363638</c:v>
                </c:pt>
                <c:pt idx="16">
                  <c:v>1.5783121344350572</c:v>
                </c:pt>
                <c:pt idx="17">
                  <c:v>1.1834319526627219</c:v>
                </c:pt>
                <c:pt idx="18">
                  <c:v>1.8275101189912144</c:v>
                </c:pt>
                <c:pt idx="19">
                  <c:v>0.74795807445673312</c:v>
                </c:pt>
                <c:pt idx="20">
                  <c:v>1.2551382220967084</c:v>
                </c:pt>
                <c:pt idx="21">
                  <c:v>1.2310341116969763</c:v>
                </c:pt>
                <c:pt idx="22">
                  <c:v>1.3703127453359407</c:v>
                </c:pt>
                <c:pt idx="23">
                  <c:v>3.1571825903931447</c:v>
                </c:pt>
                <c:pt idx="24">
                  <c:v>1.7057314963917221</c:v>
                </c:pt>
                <c:pt idx="25">
                  <c:v>1.4605100550499943</c:v>
                </c:pt>
                <c:pt idx="26">
                  <c:v>2.8537421306985213</c:v>
                </c:pt>
              </c:numCache>
            </c:numRef>
          </c:val>
          <c:extLst>
            <c:ext xmlns:c16="http://schemas.microsoft.com/office/drawing/2014/chart" uri="{C3380CC4-5D6E-409C-BE32-E72D297353CC}">
              <c16:uniqueId val="{00000034-B7D8-4D5F-BEC7-718549D76260}"/>
            </c:ext>
          </c:extLst>
        </c:ser>
        <c:dLbls>
          <c:showLegendKey val="0"/>
          <c:showVal val="0"/>
          <c:showCatName val="0"/>
          <c:showSerName val="0"/>
          <c:showPercent val="0"/>
          <c:showBubbleSize val="0"/>
        </c:dLbls>
        <c:gapWidth val="150"/>
        <c:axId val="1529615967"/>
        <c:axId val="1"/>
      </c:barChart>
      <c:catAx>
        <c:axId val="152961596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0" sourceLinked="1"/>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9615967"/>
        <c:crosses val="autoZero"/>
        <c:crossBetween val="between"/>
      </c:valAx>
      <c:spPr>
        <a:ln w="3175">
          <a:solidFill>
            <a:schemeClr val="tx1"/>
          </a:solidFill>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w) Hours Open (Sept-Apr) per FTE Personnel: 9(g)/4(f)</a:t>
            </a:r>
          </a:p>
        </c:rich>
      </c:tx>
      <c:layout>
        <c:manualLayout>
          <c:xMode val="edge"/>
          <c:yMode val="edge"/>
          <c:x val="0.27092515320285626"/>
          <c:y val="2.01678936474404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ADF1-4A9C-8EC3-F9A260E63CE3}"/>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ADF1-4A9C-8EC3-F9A260E63CE3}"/>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ADF1-4A9C-8EC3-F9A260E63CE3}"/>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ADF1-4A9C-8EC3-F9A260E63CE3}"/>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ADF1-4A9C-8EC3-F9A260E63CE3}"/>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ADF1-4A9C-8EC3-F9A260E63CE3}"/>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ADF1-4A9C-8EC3-F9A260E63CE3}"/>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ADF1-4A9C-8EC3-F9A260E63CE3}"/>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ADF1-4A9C-8EC3-F9A260E63CE3}"/>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ADF1-4A9C-8EC3-F9A260E63CE3}"/>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ADF1-4A9C-8EC3-F9A260E63CE3}"/>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ADF1-4A9C-8EC3-F9A260E63CE3}"/>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ADF1-4A9C-8EC3-F9A260E63CE3}"/>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ADF1-4A9C-8EC3-F9A260E63CE3}"/>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ADF1-4A9C-8EC3-F9A260E63CE3}"/>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ADF1-4A9C-8EC3-F9A260E63CE3}"/>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ADF1-4A9C-8EC3-F9A260E63CE3}"/>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ADF1-4A9C-8EC3-F9A260E63CE3}"/>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ADF1-4A9C-8EC3-F9A260E63CE3}"/>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ADF1-4A9C-8EC3-F9A260E63CE3}"/>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ADF1-4A9C-8EC3-F9A260E63CE3}"/>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ADF1-4A9C-8EC3-F9A260E63CE3}"/>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ADF1-4A9C-8EC3-F9A260E63CE3}"/>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ADF1-4A9C-8EC3-F9A260E63CE3}"/>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ADF1-4A9C-8EC3-F9A260E63CE3}"/>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ADF1-4A9C-8EC3-F9A260E63CE3}"/>
              </c:ext>
            </c:extLst>
          </c:dPt>
          <c:dPt>
            <c:idx val="26"/>
            <c:invertIfNegative val="0"/>
            <c:bubble3D val="0"/>
            <c:extLst>
              <c:ext xmlns:c16="http://schemas.microsoft.com/office/drawing/2014/chart" uri="{C3380CC4-5D6E-409C-BE32-E72D297353CC}">
                <c16:uniqueId val="{0000001A-ADF1-4A9C-8EC3-F9A260E63CE3}"/>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2017-2018'!$X$5:$X$31</c:f>
              <c:numCache>
                <c:formatCode>0.00</c:formatCode>
                <c:ptCount val="27"/>
                <c:pt idx="0">
                  <c:v>4.6376006664815321</c:v>
                </c:pt>
                <c:pt idx="1">
                  <c:v>6.776470588235294</c:v>
                </c:pt>
                <c:pt idx="2">
                  <c:v>3.6120732310737256</c:v>
                </c:pt>
                <c:pt idx="3">
                  <c:v>21.388888888888889</c:v>
                </c:pt>
                <c:pt idx="4">
                  <c:v>6.3716814159292028</c:v>
                </c:pt>
                <c:pt idx="5">
                  <c:v>9.5035460992907801</c:v>
                </c:pt>
                <c:pt idx="6">
                  <c:v>3.9194630872483223</c:v>
                </c:pt>
                <c:pt idx="7">
                  <c:v>4.8027444253859359</c:v>
                </c:pt>
                <c:pt idx="8">
                  <c:v>8.5333333333333332</c:v>
                </c:pt>
                <c:pt idx="9">
                  <c:v>5.8317929759704246</c:v>
                </c:pt>
                <c:pt idx="10">
                  <c:v>2.6629292221443586</c:v>
                </c:pt>
                <c:pt idx="11">
                  <c:v>30.90909090909091</c:v>
                </c:pt>
                <c:pt idx="12">
                  <c:v>18.09090909090909</c:v>
                </c:pt>
                <c:pt idx="13">
                  <c:v>20</c:v>
                </c:pt>
                <c:pt idx="14">
                  <c:v>11.009009009009009</c:v>
                </c:pt>
                <c:pt idx="15">
                  <c:v>13.875</c:v>
                </c:pt>
                <c:pt idx="16">
                  <c:v>5.1001251564455572</c:v>
                </c:pt>
                <c:pt idx="17">
                  <c:v>11.271676300578035</c:v>
                </c:pt>
                <c:pt idx="18">
                  <c:v>1.6960381608586192</c:v>
                </c:pt>
                <c:pt idx="19">
                  <c:v>6.2831858407079642</c:v>
                </c:pt>
                <c:pt idx="20">
                  <c:v>5.7894736842105265</c:v>
                </c:pt>
                <c:pt idx="21">
                  <c:v>2.3107569721115535</c:v>
                </c:pt>
                <c:pt idx="22">
                  <c:v>5.9612211221122111</c:v>
                </c:pt>
                <c:pt idx="23">
                  <c:v>4.0174672489082965</c:v>
                </c:pt>
                <c:pt idx="24">
                  <c:v>0.66760601180891022</c:v>
                </c:pt>
                <c:pt idx="25">
                  <c:v>4.2533771449434097</c:v>
                </c:pt>
                <c:pt idx="26">
                  <c:v>8.3139804923362739</c:v>
                </c:pt>
              </c:numCache>
            </c:numRef>
          </c:val>
          <c:extLst>
            <c:ext xmlns:c16="http://schemas.microsoft.com/office/drawing/2014/chart" uri="{C3380CC4-5D6E-409C-BE32-E72D297353CC}">
              <c16:uniqueId val="{0000001B-ADF1-4A9C-8EC3-F9A260E63CE3}"/>
            </c:ext>
          </c:extLst>
        </c:ser>
        <c:dLbls>
          <c:showLegendKey val="0"/>
          <c:showVal val="0"/>
          <c:showCatName val="0"/>
          <c:showSerName val="0"/>
          <c:showPercent val="0"/>
          <c:showBubbleSize val="0"/>
        </c:dLbls>
        <c:gapWidth val="150"/>
        <c:axId val="1529615135"/>
        <c:axId val="1"/>
      </c:barChart>
      <c:catAx>
        <c:axId val="1529615135"/>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529615135"/>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c) Electronic Titles per FTE Student: 5.2(d)/3(f)</a:t>
            </a:r>
          </a:p>
        </c:rich>
      </c:tx>
      <c:layout>
        <c:manualLayout>
          <c:xMode val="edge"/>
          <c:yMode val="edge"/>
          <c:x val="0.27092515320285626"/>
          <c:y val="2.016772293707189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7D5D-41B1-90D6-668E574A7651}"/>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7D5D-41B1-90D6-668E574A7651}"/>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7D5D-41B1-90D6-668E574A7651}"/>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7D5D-41B1-90D6-668E574A7651}"/>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7D5D-41B1-90D6-668E574A7651}"/>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7D5D-41B1-90D6-668E574A7651}"/>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7D5D-41B1-90D6-668E574A7651}"/>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7D5D-41B1-90D6-668E574A7651}"/>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7D5D-41B1-90D6-668E574A7651}"/>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7D5D-41B1-90D6-668E574A7651}"/>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7D5D-41B1-90D6-668E574A7651}"/>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7D5D-41B1-90D6-668E574A7651}"/>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7D5D-41B1-90D6-668E574A7651}"/>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7D5D-41B1-90D6-668E574A7651}"/>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7D5D-41B1-90D6-668E574A7651}"/>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7D5D-41B1-90D6-668E574A7651}"/>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7D5D-41B1-90D6-668E574A7651}"/>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7D5D-41B1-90D6-668E574A7651}"/>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7D5D-41B1-90D6-668E574A7651}"/>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7D5D-41B1-90D6-668E574A7651}"/>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7D5D-41B1-90D6-668E574A7651}"/>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7D5D-41B1-90D6-668E574A7651}"/>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7D5D-41B1-90D6-668E574A7651}"/>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7D5D-41B1-90D6-668E574A7651}"/>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7D5D-41B1-90D6-668E574A7651}"/>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7D5D-41B1-90D6-668E574A7651}"/>
              </c:ext>
            </c:extLst>
          </c:dPt>
          <c:dPt>
            <c:idx val="26"/>
            <c:invertIfNegative val="0"/>
            <c:bubble3D val="0"/>
            <c:extLst>
              <c:ext xmlns:c16="http://schemas.microsoft.com/office/drawing/2014/chart" uri="{C3380CC4-5D6E-409C-BE32-E72D297353CC}">
                <c16:uniqueId val="{0000001A-7D5D-41B1-90D6-668E574A7651}"/>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2017-2018'!$D$5:$D$31</c:f>
              <c:numCache>
                <c:formatCode>0.00</c:formatCode>
                <c:ptCount val="27"/>
                <c:pt idx="0">
                  <c:v>9.4655693355376709</c:v>
                </c:pt>
                <c:pt idx="1">
                  <c:v>35.102718997377139</c:v>
                </c:pt>
                <c:pt idx="2">
                  <c:v>100.25449434046017</c:v>
                </c:pt>
                <c:pt idx="3">
                  <c:v>74.008264462809919</c:v>
                </c:pt>
                <c:pt idx="4">
                  <c:v>23.348774230330676</c:v>
                </c:pt>
                <c:pt idx="5">
                  <c:v>124.67203061374676</c:v>
                </c:pt>
                <c:pt idx="6">
                  <c:v>11.02662393689141</c:v>
                </c:pt>
                <c:pt idx="7">
                  <c:v>221.28262699971933</c:v>
                </c:pt>
                <c:pt idx="8">
                  <c:v>164.36628955566488</c:v>
                </c:pt>
                <c:pt idx="9">
                  <c:v>36.145351124020458</c:v>
                </c:pt>
                <c:pt idx="10">
                  <c:v>18.678519202647578</c:v>
                </c:pt>
                <c:pt idx="11">
                  <c:v>484.72916666666669</c:v>
                </c:pt>
                <c:pt idx="12">
                  <c:v>112.22654106456922</c:v>
                </c:pt>
                <c:pt idx="13">
                  <c:v>255.71428571428572</c:v>
                </c:pt>
                <c:pt idx="14">
                  <c:v>52.06859344894027</c:v>
                </c:pt>
                <c:pt idx="15">
                  <c:v>349.36545454545455</c:v>
                </c:pt>
                <c:pt idx="16">
                  <c:v>161.92925447962122</c:v>
                </c:pt>
                <c:pt idx="17">
                  <c:v>59.561183431952664</c:v>
                </c:pt>
                <c:pt idx="18">
                  <c:v>178.15949425349598</c:v>
                </c:pt>
                <c:pt idx="19">
                  <c:v>24.741755008825908</c:v>
                </c:pt>
                <c:pt idx="20">
                  <c:v>92.642144403652452</c:v>
                </c:pt>
                <c:pt idx="21">
                  <c:v>58.014527063381038</c:v>
                </c:pt>
                <c:pt idx="22">
                  <c:v>57.441226429907076</c:v>
                </c:pt>
                <c:pt idx="23">
                  <c:v>139.0547244982335</c:v>
                </c:pt>
                <c:pt idx="24">
                  <c:v>97.661179698216742</c:v>
                </c:pt>
                <c:pt idx="25">
                  <c:v>73.103771111860084</c:v>
                </c:pt>
                <c:pt idx="26">
                  <c:v>138.60166635595772</c:v>
                </c:pt>
              </c:numCache>
            </c:numRef>
          </c:val>
          <c:extLst>
            <c:ext xmlns:c16="http://schemas.microsoft.com/office/drawing/2014/chart" uri="{C3380CC4-5D6E-409C-BE32-E72D297353CC}">
              <c16:uniqueId val="{0000001B-7D5D-41B1-90D6-668E574A7651}"/>
            </c:ext>
          </c:extLst>
        </c:ser>
        <c:dLbls>
          <c:showLegendKey val="0"/>
          <c:showVal val="0"/>
          <c:showCatName val="0"/>
          <c:showSerName val="0"/>
          <c:showPercent val="0"/>
          <c:showBubbleSize val="0"/>
        </c:dLbls>
        <c:gapWidth val="150"/>
        <c:axId val="1490528319"/>
        <c:axId val="1"/>
      </c:barChart>
      <c:catAx>
        <c:axId val="149052831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490528319"/>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d) Collection Expenditures per FTE Student: 7(b)/3(f)</a:t>
            </a:r>
          </a:p>
        </c:rich>
      </c:tx>
      <c:layout>
        <c:manualLayout>
          <c:xMode val="edge"/>
          <c:yMode val="edge"/>
          <c:x val="0.28193841623455601"/>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3635-4A18-9058-8DD007DF2E22}"/>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2-3635-4A18-9058-8DD007DF2E22}"/>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4-3635-4A18-9058-8DD007DF2E22}"/>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6-3635-4A18-9058-8DD007DF2E22}"/>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8-3635-4A18-9058-8DD007DF2E22}"/>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A-3635-4A18-9058-8DD007DF2E22}"/>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C-3635-4A18-9058-8DD007DF2E22}"/>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E-3635-4A18-9058-8DD007DF2E22}"/>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10-3635-4A18-9058-8DD007DF2E22}"/>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12-3635-4A18-9058-8DD007DF2E22}"/>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4-3635-4A18-9058-8DD007DF2E22}"/>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16-3635-4A18-9058-8DD007DF2E22}"/>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18-3635-4A18-9058-8DD007DF2E22}"/>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1A-3635-4A18-9058-8DD007DF2E22}"/>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1C-3635-4A18-9058-8DD007DF2E22}"/>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1E-3635-4A18-9058-8DD007DF2E22}"/>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20-3635-4A18-9058-8DD007DF2E22}"/>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22-3635-4A18-9058-8DD007DF2E22}"/>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24-3635-4A18-9058-8DD007DF2E22}"/>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26-3635-4A18-9058-8DD007DF2E22}"/>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28-3635-4A18-9058-8DD007DF2E22}"/>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2A-3635-4A18-9058-8DD007DF2E22}"/>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C-3635-4A18-9058-8DD007DF2E22}"/>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2E-3635-4A18-9058-8DD007DF2E22}"/>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30-3635-4A18-9058-8DD007DF2E22}"/>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32-3635-4A18-9058-8DD007DF2E22}"/>
              </c:ext>
            </c:extLst>
          </c:dPt>
          <c:dPt>
            <c:idx val="26"/>
            <c:invertIfNegative val="0"/>
            <c:bubble3D val="0"/>
            <c:extLst>
              <c:ext xmlns:c16="http://schemas.microsoft.com/office/drawing/2014/chart" uri="{C3380CC4-5D6E-409C-BE32-E72D297353CC}">
                <c16:uniqueId val="{00000033-3635-4A18-9058-8DD007DF2E22}"/>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2017-2018'!$E$5:$E$31</c:f>
              <c:numCache>
                <c:formatCode>_(* #,##0.00_);_(* \(#,##0.00\);_(* "-"??_);_(@_)</c:formatCode>
                <c:ptCount val="27"/>
                <c:pt idx="0">
                  <c:v>44.704571061346549</c:v>
                </c:pt>
                <c:pt idx="1">
                  <c:v>44.977391139225489</c:v>
                </c:pt>
                <c:pt idx="2">
                  <c:v>105.52605854356243</c:v>
                </c:pt>
                <c:pt idx="3">
                  <c:v>82.947658402203857</c:v>
                </c:pt>
                <c:pt idx="4">
                  <c:v>66.604546750285067</c:v>
                </c:pt>
                <c:pt idx="5">
                  <c:v>46.25374086248344</c:v>
                </c:pt>
                <c:pt idx="6">
                  <c:v>87.732158264513743</c:v>
                </c:pt>
                <c:pt idx="7">
                  <c:v>161.57706988492845</c:v>
                </c:pt>
                <c:pt idx="8">
                  <c:v>93.853090670601745</c:v>
                </c:pt>
                <c:pt idx="9">
                  <c:v>110.74934696882596</c:v>
                </c:pt>
                <c:pt idx="10">
                  <c:v>61.501269914569384</c:v>
                </c:pt>
                <c:pt idx="11">
                  <c:v>71.496212121212125</c:v>
                </c:pt>
                <c:pt idx="12">
                  <c:v>53.529357965977681</c:v>
                </c:pt>
                <c:pt idx="13">
                  <c:v>63.388782358581018</c:v>
                </c:pt>
                <c:pt idx="14">
                  <c:v>70.240006422607578</c:v>
                </c:pt>
                <c:pt idx="15">
                  <c:v>251.04545454545453</c:v>
                </c:pt>
                <c:pt idx="16">
                  <c:v>266.32253272676633</c:v>
                </c:pt>
                <c:pt idx="17">
                  <c:v>63.503431952662723</c:v>
                </c:pt>
                <c:pt idx="18">
                  <c:v>507.6506802398776</c:v>
                </c:pt>
                <c:pt idx="19">
                  <c:v>122.51264049145833</c:v>
                </c:pt>
                <c:pt idx="20">
                  <c:v>41.540368383068184</c:v>
                </c:pt>
                <c:pt idx="21">
                  <c:v>406.08690691918645</c:v>
                </c:pt>
                <c:pt idx="22">
                  <c:v>182.29498836661577</c:v>
                </c:pt>
                <c:pt idx="23">
                  <c:v>575.84716981132078</c:v>
                </c:pt>
                <c:pt idx="24">
                  <c:v>519.96792688018138</c:v>
                </c:pt>
                <c:pt idx="25">
                  <c:v>49.741040332546902</c:v>
                </c:pt>
                <c:pt idx="26">
                  <c:v>164.98888618014425</c:v>
                </c:pt>
              </c:numCache>
            </c:numRef>
          </c:val>
          <c:extLst>
            <c:ext xmlns:c16="http://schemas.microsoft.com/office/drawing/2014/chart" uri="{C3380CC4-5D6E-409C-BE32-E72D297353CC}">
              <c16:uniqueId val="{00000034-3635-4A18-9058-8DD007DF2E22}"/>
            </c:ext>
          </c:extLst>
        </c:ser>
        <c:dLbls>
          <c:showLegendKey val="0"/>
          <c:showVal val="0"/>
          <c:showCatName val="0"/>
          <c:showSerName val="0"/>
          <c:showPercent val="0"/>
          <c:showBubbleSize val="0"/>
        </c:dLbls>
        <c:gapWidth val="150"/>
        <c:axId val="1490525407"/>
        <c:axId val="1"/>
      </c:barChart>
      <c:catAx>
        <c:axId val="149052540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490525407"/>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e) Collection Expenditures per FTE Faculty: 7(b)/3(g)</a:t>
            </a:r>
          </a:p>
        </c:rich>
      </c:tx>
      <c:layout>
        <c:manualLayout>
          <c:xMode val="edge"/>
          <c:yMode val="edge"/>
          <c:x val="0.28193841623455601"/>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291-4DF7-95A1-EF99494AE8A8}"/>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2-C291-4DF7-95A1-EF99494AE8A8}"/>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4-C291-4DF7-95A1-EF99494AE8A8}"/>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6-C291-4DF7-95A1-EF99494AE8A8}"/>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8-C291-4DF7-95A1-EF99494AE8A8}"/>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A-C291-4DF7-95A1-EF99494AE8A8}"/>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C-C291-4DF7-95A1-EF99494AE8A8}"/>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E-C291-4DF7-95A1-EF99494AE8A8}"/>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10-C291-4DF7-95A1-EF99494AE8A8}"/>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12-C291-4DF7-95A1-EF99494AE8A8}"/>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4-C291-4DF7-95A1-EF99494AE8A8}"/>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16-C291-4DF7-95A1-EF99494AE8A8}"/>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18-C291-4DF7-95A1-EF99494AE8A8}"/>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1A-C291-4DF7-95A1-EF99494AE8A8}"/>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1C-C291-4DF7-95A1-EF99494AE8A8}"/>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1E-C291-4DF7-95A1-EF99494AE8A8}"/>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20-C291-4DF7-95A1-EF99494AE8A8}"/>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22-C291-4DF7-95A1-EF99494AE8A8}"/>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24-C291-4DF7-95A1-EF99494AE8A8}"/>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26-C291-4DF7-95A1-EF99494AE8A8}"/>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28-C291-4DF7-95A1-EF99494AE8A8}"/>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2A-C291-4DF7-95A1-EF99494AE8A8}"/>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C-C291-4DF7-95A1-EF99494AE8A8}"/>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2E-C291-4DF7-95A1-EF99494AE8A8}"/>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30-C291-4DF7-95A1-EF99494AE8A8}"/>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32-C291-4DF7-95A1-EF99494AE8A8}"/>
              </c:ext>
            </c:extLst>
          </c:dPt>
          <c:dPt>
            <c:idx val="26"/>
            <c:invertIfNegative val="0"/>
            <c:bubble3D val="0"/>
            <c:extLst>
              <c:ext xmlns:c16="http://schemas.microsoft.com/office/drawing/2014/chart" uri="{C3380CC4-5D6E-409C-BE32-E72D297353CC}">
                <c16:uniqueId val="{00000033-C291-4DF7-95A1-EF99494AE8A8}"/>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2017-2018'!$F$5:$F$31</c:f>
              <c:numCache>
                <c:formatCode>_(* #,##0.00_);_(* \(#,##0.00\);_(* "-"??_);_(@_)</c:formatCode>
                <c:ptCount val="27"/>
                <c:pt idx="0">
                  <c:v>751.38337108013934</c:v>
                </c:pt>
                <c:pt idx="1">
                  <c:v>730.2023121387283</c:v>
                </c:pt>
                <c:pt idx="2">
                  <c:v>1195.303687150838</c:v>
                </c:pt>
                <c:pt idx="3">
                  <c:v>1082.6067415730338</c:v>
                </c:pt>
                <c:pt idx="4">
                  <c:v>747.67600000000004</c:v>
                </c:pt>
                <c:pt idx="5">
                  <c:v>747.4748275588679</c:v>
                </c:pt>
                <c:pt idx="6">
                  <c:v>1291.7803992740471</c:v>
                </c:pt>
                <c:pt idx="7">
                  <c:v>1918.9970000000001</c:v>
                </c:pt>
                <c:pt idx="8">
                  <c:v>3947.655172413793</c:v>
                </c:pt>
                <c:pt idx="9">
                  <c:v>1555.4008498583569</c:v>
                </c:pt>
                <c:pt idx="10">
                  <c:v>803.90945674044269</c:v>
                </c:pt>
                <c:pt idx="11">
                  <c:v>1348.2142857142858</c:v>
                </c:pt>
                <c:pt idx="12">
                  <c:v>1035.9115044247787</c:v>
                </c:pt>
                <c:pt idx="13">
                  <c:v>850.59590643274851</c:v>
                </c:pt>
                <c:pt idx="14">
                  <c:v>1333.7035365853658</c:v>
                </c:pt>
                <c:pt idx="15">
                  <c:v>3001.6304347826085</c:v>
                </c:pt>
                <c:pt idx="16">
                  <c:v>7859.0684931506848</c:v>
                </c:pt>
                <c:pt idx="17">
                  <c:v>745.2833333333333</c:v>
                </c:pt>
                <c:pt idx="18">
                  <c:v>11520.941136712749</c:v>
                </c:pt>
                <c:pt idx="19">
                  <c:v>1798.6398243045387</c:v>
                </c:pt>
                <c:pt idx="20">
                  <c:v>572.47567567567569</c:v>
                </c:pt>
                <c:pt idx="21">
                  <c:v>3974.0581571187868</c:v>
                </c:pt>
                <c:pt idx="22">
                  <c:v>2530.3718967327773</c:v>
                </c:pt>
                <c:pt idx="23">
                  <c:v>8149.4626595744676</c:v>
                </c:pt>
                <c:pt idx="24">
                  <c:v>11206.043997429306</c:v>
                </c:pt>
                <c:pt idx="25">
                  <c:v>619.22377622377621</c:v>
                </c:pt>
                <c:pt idx="26">
                  <c:v>2158.1635715625584</c:v>
                </c:pt>
              </c:numCache>
            </c:numRef>
          </c:val>
          <c:extLst>
            <c:ext xmlns:c16="http://schemas.microsoft.com/office/drawing/2014/chart" uri="{C3380CC4-5D6E-409C-BE32-E72D297353CC}">
              <c16:uniqueId val="{00000034-C291-4DF7-95A1-EF99494AE8A8}"/>
            </c:ext>
          </c:extLst>
        </c:ser>
        <c:dLbls>
          <c:showLegendKey val="0"/>
          <c:showVal val="0"/>
          <c:showCatName val="0"/>
          <c:showSerName val="0"/>
          <c:showPercent val="0"/>
          <c:showBubbleSize val="0"/>
        </c:dLbls>
        <c:gapWidth val="150"/>
        <c:axId val="1490525407"/>
        <c:axId val="1"/>
      </c:barChart>
      <c:catAx>
        <c:axId val="149052540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490525407"/>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f) Personnel Expenditures per FTE Student: 7(a)/3(f)</a:t>
            </a:r>
          </a:p>
        </c:rich>
      </c:tx>
      <c:layout>
        <c:manualLayout>
          <c:xMode val="edge"/>
          <c:yMode val="edge"/>
          <c:x val="0.28193841623455601"/>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B1FC-4605-9E03-96B6025BA3D8}"/>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B1FC-4605-9E03-96B6025BA3D8}"/>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B1FC-4605-9E03-96B6025BA3D8}"/>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B1FC-4605-9E03-96B6025BA3D8}"/>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B1FC-4605-9E03-96B6025BA3D8}"/>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B1FC-4605-9E03-96B6025BA3D8}"/>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B1FC-4605-9E03-96B6025BA3D8}"/>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B1FC-4605-9E03-96B6025BA3D8}"/>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B1FC-4605-9E03-96B6025BA3D8}"/>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B1FC-4605-9E03-96B6025BA3D8}"/>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B1FC-4605-9E03-96B6025BA3D8}"/>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B1FC-4605-9E03-96B6025BA3D8}"/>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B1FC-4605-9E03-96B6025BA3D8}"/>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B1FC-4605-9E03-96B6025BA3D8}"/>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B1FC-4605-9E03-96B6025BA3D8}"/>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B1FC-4605-9E03-96B6025BA3D8}"/>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B1FC-4605-9E03-96B6025BA3D8}"/>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B1FC-4605-9E03-96B6025BA3D8}"/>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B1FC-4605-9E03-96B6025BA3D8}"/>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B1FC-4605-9E03-96B6025BA3D8}"/>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B1FC-4605-9E03-96B6025BA3D8}"/>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B1FC-4605-9E03-96B6025BA3D8}"/>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B1FC-4605-9E03-96B6025BA3D8}"/>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B1FC-4605-9E03-96B6025BA3D8}"/>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B1FC-4605-9E03-96B6025BA3D8}"/>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B1FC-4605-9E03-96B6025BA3D8}"/>
              </c:ext>
            </c:extLst>
          </c:dPt>
          <c:dPt>
            <c:idx val="26"/>
            <c:invertIfNegative val="0"/>
            <c:bubble3D val="0"/>
            <c:extLst>
              <c:ext xmlns:c16="http://schemas.microsoft.com/office/drawing/2014/chart" uri="{C3380CC4-5D6E-409C-BE32-E72D297353CC}">
                <c16:uniqueId val="{0000001A-B1FC-4605-9E03-96B6025BA3D8}"/>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2017-2018'!$G$5:$G$31</c:f>
              <c:numCache>
                <c:formatCode>_(* #,##0.00_);_(* \(#,##0.00\);_(* "-"??_);_(@_)</c:formatCode>
                <c:ptCount val="27"/>
                <c:pt idx="0">
                  <c:v>140.88525340367863</c:v>
                </c:pt>
                <c:pt idx="1">
                  <c:v>208.46485241932612</c:v>
                </c:pt>
                <c:pt idx="2">
                  <c:v>371.16461246331784</c:v>
                </c:pt>
                <c:pt idx="3">
                  <c:v>445.08436639118463</c:v>
                </c:pt>
                <c:pt idx="4">
                  <c:v>303.65058437856334</c:v>
                </c:pt>
                <c:pt idx="5">
                  <c:v>240.99493205121914</c:v>
                </c:pt>
                <c:pt idx="6">
                  <c:v>335.0437569333169</c:v>
                </c:pt>
                <c:pt idx="7">
                  <c:v>566.59610580971093</c:v>
                </c:pt>
                <c:pt idx="8">
                  <c:v>230.41810132808658</c:v>
                </c:pt>
                <c:pt idx="9">
                  <c:v>405.67748832612227</c:v>
                </c:pt>
                <c:pt idx="10">
                  <c:v>331.2440421765566</c:v>
                </c:pt>
                <c:pt idx="11">
                  <c:v>367.89000000000004</c:v>
                </c:pt>
                <c:pt idx="12">
                  <c:v>239.36848362904698</c:v>
                </c:pt>
                <c:pt idx="13">
                  <c:v>274.18679508411054</c:v>
                </c:pt>
                <c:pt idx="14">
                  <c:v>239.97913166345538</c:v>
                </c:pt>
                <c:pt idx="15">
                  <c:v>546.41454545454542</c:v>
                </c:pt>
                <c:pt idx="16">
                  <c:v>564.18902608857115</c:v>
                </c:pt>
                <c:pt idx="17">
                  <c:v>289.66343195266273</c:v>
                </c:pt>
                <c:pt idx="18">
                  <c:v>566.45960300162892</c:v>
                </c:pt>
                <c:pt idx="19">
                  <c:v>205.56979446112115</c:v>
                </c:pt>
                <c:pt idx="20">
                  <c:v>277.20237534908534</c:v>
                </c:pt>
                <c:pt idx="21">
                  <c:v>490.44125384698157</c:v>
                </c:pt>
                <c:pt idx="22">
                  <c:v>284.87146180966926</c:v>
                </c:pt>
                <c:pt idx="23">
                  <c:v>576.46245207847858</c:v>
                </c:pt>
                <c:pt idx="24">
                  <c:v>610.47026898073602</c:v>
                </c:pt>
                <c:pt idx="25">
                  <c:v>448.17735834924912</c:v>
                </c:pt>
                <c:pt idx="26">
                  <c:v>252.77458305250025</c:v>
                </c:pt>
              </c:numCache>
            </c:numRef>
          </c:val>
          <c:extLst>
            <c:ext xmlns:c16="http://schemas.microsoft.com/office/drawing/2014/chart" uri="{C3380CC4-5D6E-409C-BE32-E72D297353CC}">
              <c16:uniqueId val="{0000001B-B1FC-4605-9E03-96B6025BA3D8}"/>
            </c:ext>
          </c:extLst>
        </c:ser>
        <c:dLbls>
          <c:showLegendKey val="0"/>
          <c:showVal val="0"/>
          <c:showCatName val="0"/>
          <c:showSerName val="0"/>
          <c:showPercent val="0"/>
          <c:showBubbleSize val="0"/>
        </c:dLbls>
        <c:gapWidth val="150"/>
        <c:axId val="1490525407"/>
        <c:axId val="1"/>
      </c:barChart>
      <c:catAx>
        <c:axId val="1490525407"/>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490525407"/>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g) Library Expenditures per FTE Student: 7(e)/3(f)</a:t>
            </a:r>
          </a:p>
        </c:rich>
      </c:tx>
      <c:layout>
        <c:manualLayout>
          <c:xMode val="edge"/>
          <c:yMode val="edge"/>
          <c:x val="0.2940527439619437"/>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977E-4F41-867A-C02842A885D6}"/>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977E-4F41-867A-C02842A885D6}"/>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977E-4F41-867A-C02842A885D6}"/>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977E-4F41-867A-C02842A885D6}"/>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977E-4F41-867A-C02842A885D6}"/>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977E-4F41-867A-C02842A885D6}"/>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977E-4F41-867A-C02842A885D6}"/>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977E-4F41-867A-C02842A885D6}"/>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977E-4F41-867A-C02842A885D6}"/>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977E-4F41-867A-C02842A885D6}"/>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977E-4F41-867A-C02842A885D6}"/>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977E-4F41-867A-C02842A885D6}"/>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977E-4F41-867A-C02842A885D6}"/>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977E-4F41-867A-C02842A885D6}"/>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977E-4F41-867A-C02842A885D6}"/>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977E-4F41-867A-C02842A885D6}"/>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977E-4F41-867A-C02842A885D6}"/>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977E-4F41-867A-C02842A885D6}"/>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977E-4F41-867A-C02842A885D6}"/>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977E-4F41-867A-C02842A885D6}"/>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977E-4F41-867A-C02842A885D6}"/>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977E-4F41-867A-C02842A885D6}"/>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977E-4F41-867A-C02842A885D6}"/>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977E-4F41-867A-C02842A885D6}"/>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977E-4F41-867A-C02842A885D6}"/>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977E-4F41-867A-C02842A885D6}"/>
              </c:ext>
            </c:extLst>
          </c:dPt>
          <c:dPt>
            <c:idx val="26"/>
            <c:invertIfNegative val="0"/>
            <c:bubble3D val="0"/>
            <c:extLst>
              <c:ext xmlns:c16="http://schemas.microsoft.com/office/drawing/2014/chart" uri="{C3380CC4-5D6E-409C-BE32-E72D297353CC}">
                <c16:uniqueId val="{0000001A-977E-4F41-867A-C02842A885D6}"/>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2017-2018'!$H$5:$H$31</c:f>
              <c:numCache>
                <c:formatCode>_(* #,##0.00_);_(* \(#,##0.00\);_(* "-"??_);_(@_)</c:formatCode>
                <c:ptCount val="27"/>
                <c:pt idx="0">
                  <c:v>228.41489896503293</c:v>
                </c:pt>
                <c:pt idx="1">
                  <c:v>256.51431894515719</c:v>
                </c:pt>
                <c:pt idx="2">
                  <c:v>514.43406821040173</c:v>
                </c:pt>
                <c:pt idx="3">
                  <c:v>566.02272727272737</c:v>
                </c:pt>
                <c:pt idx="4">
                  <c:v>389.88205530216652</c:v>
                </c:pt>
                <c:pt idx="5">
                  <c:v>325.90834028356966</c:v>
                </c:pt>
                <c:pt idx="6">
                  <c:v>426.91630716134597</c:v>
                </c:pt>
                <c:pt idx="7">
                  <c:v>759.89830900926188</c:v>
                </c:pt>
                <c:pt idx="8">
                  <c:v>367.02574192490573</c:v>
                </c:pt>
                <c:pt idx="9">
                  <c:v>537.38565651064516</c:v>
                </c:pt>
                <c:pt idx="10">
                  <c:v>404.31966135611481</c:v>
                </c:pt>
                <c:pt idx="11">
                  <c:v>452.64378787878792</c:v>
                </c:pt>
                <c:pt idx="12">
                  <c:v>321.0394183281507</c:v>
                </c:pt>
                <c:pt idx="13">
                  <c:v>357.23031465179122</c:v>
                </c:pt>
                <c:pt idx="14">
                  <c:v>337.29883879254976</c:v>
                </c:pt>
                <c:pt idx="15">
                  <c:v>867.53818181818178</c:v>
                </c:pt>
                <c:pt idx="16">
                  <c:v>830.51155881533759</c:v>
                </c:pt>
                <c:pt idx="17">
                  <c:v>353.16686390532544</c:v>
                </c:pt>
                <c:pt idx="18">
                  <c:v>1201.8662713829963</c:v>
                </c:pt>
                <c:pt idx="19">
                  <c:v>330.57562853410195</c:v>
                </c:pt>
                <c:pt idx="20">
                  <c:v>456.01446546800969</c:v>
                </c:pt>
                <c:pt idx="21">
                  <c:v>997.69000322823615</c:v>
                </c:pt>
                <c:pt idx="22">
                  <c:v>487.11506344833492</c:v>
                </c:pt>
                <c:pt idx="23">
                  <c:v>1152.3096218897992</c:v>
                </c:pt>
                <c:pt idx="24">
                  <c:v>1206.4301508916326</c:v>
                </c:pt>
                <c:pt idx="25">
                  <c:v>520.00973673370027</c:v>
                </c:pt>
                <c:pt idx="26">
                  <c:v>433.46679477435362</c:v>
                </c:pt>
              </c:numCache>
            </c:numRef>
          </c:val>
          <c:extLst>
            <c:ext xmlns:c16="http://schemas.microsoft.com/office/drawing/2014/chart" uri="{C3380CC4-5D6E-409C-BE32-E72D297353CC}">
              <c16:uniqueId val="{0000001B-977E-4F41-867A-C02842A885D6}"/>
            </c:ext>
          </c:extLst>
        </c:ser>
        <c:dLbls>
          <c:showLegendKey val="0"/>
          <c:showVal val="0"/>
          <c:showCatName val="0"/>
          <c:showSerName val="0"/>
          <c:showPercent val="0"/>
          <c:showBubbleSize val="0"/>
        </c:dLbls>
        <c:gapWidth val="150"/>
        <c:axId val="1490522079"/>
        <c:axId val="1"/>
      </c:barChart>
      <c:catAx>
        <c:axId val="1490522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490522079"/>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h) Library Expenditures per FTE Faculty: 7(e)/3(g)</a:t>
            </a:r>
          </a:p>
        </c:rich>
      </c:tx>
      <c:layout>
        <c:manualLayout>
          <c:xMode val="edge"/>
          <c:yMode val="edge"/>
          <c:x val="0.2940527439619437"/>
          <c:y val="2.0168064357808931E-2"/>
        </c:manualLayout>
      </c:layout>
      <c:overlay val="0"/>
      <c:spPr>
        <a:noFill/>
        <a:ln w="25400">
          <a:noFill/>
        </a:ln>
      </c:spPr>
    </c:title>
    <c:autoTitleDeleted val="0"/>
    <c:plotArea>
      <c:layout>
        <c:manualLayout>
          <c:layoutTarget val="inner"/>
          <c:xMode val="edge"/>
          <c:yMode val="edge"/>
          <c:x val="5.1762114537444934E-2"/>
          <c:y val="0.12436974789915969"/>
          <c:w val="0.9372246696035324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582A-461B-BBA9-A1B272C6FAD9}"/>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2-582A-461B-BBA9-A1B272C6FAD9}"/>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4-582A-461B-BBA9-A1B272C6FAD9}"/>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6-582A-461B-BBA9-A1B272C6FAD9}"/>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8-582A-461B-BBA9-A1B272C6FAD9}"/>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A-582A-461B-BBA9-A1B272C6FAD9}"/>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C-582A-461B-BBA9-A1B272C6FAD9}"/>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E-582A-461B-BBA9-A1B272C6FAD9}"/>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10-582A-461B-BBA9-A1B272C6FAD9}"/>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12-582A-461B-BBA9-A1B272C6FAD9}"/>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14-582A-461B-BBA9-A1B272C6FAD9}"/>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16-582A-461B-BBA9-A1B272C6FAD9}"/>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18-582A-461B-BBA9-A1B272C6FAD9}"/>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1A-582A-461B-BBA9-A1B272C6FAD9}"/>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1C-582A-461B-BBA9-A1B272C6FAD9}"/>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1E-582A-461B-BBA9-A1B272C6FAD9}"/>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20-582A-461B-BBA9-A1B272C6FAD9}"/>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22-582A-461B-BBA9-A1B272C6FAD9}"/>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24-582A-461B-BBA9-A1B272C6FAD9}"/>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26-582A-461B-BBA9-A1B272C6FAD9}"/>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28-582A-461B-BBA9-A1B272C6FAD9}"/>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2A-582A-461B-BBA9-A1B272C6FAD9}"/>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2C-582A-461B-BBA9-A1B272C6FAD9}"/>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2E-582A-461B-BBA9-A1B272C6FAD9}"/>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30-582A-461B-BBA9-A1B272C6FAD9}"/>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32-582A-461B-BBA9-A1B272C6FAD9}"/>
              </c:ext>
            </c:extLst>
          </c:dPt>
          <c:dPt>
            <c:idx val="26"/>
            <c:invertIfNegative val="0"/>
            <c:bubble3D val="0"/>
            <c:extLst>
              <c:ext xmlns:c16="http://schemas.microsoft.com/office/drawing/2014/chart" uri="{C3380CC4-5D6E-409C-BE32-E72D297353CC}">
                <c16:uniqueId val="{00000033-582A-461B-BBA9-A1B272C6FAD9}"/>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2017-2018'!$I$5:$I$31</c:f>
              <c:numCache>
                <c:formatCode>_(* #,##0.00_);_(* \(#,##0.00\);_(* "-"??_);_(@_)</c:formatCode>
                <c:ptCount val="27"/>
                <c:pt idx="0">
                  <c:v>3839.1411149825785</c:v>
                </c:pt>
                <c:pt idx="1">
                  <c:v>4164.4778420038538</c:v>
                </c:pt>
                <c:pt idx="2">
                  <c:v>5827.0435474860342</c:v>
                </c:pt>
                <c:pt idx="3">
                  <c:v>7387.5505617977524</c:v>
                </c:pt>
                <c:pt idx="4">
                  <c:v>4376.66</c:v>
                </c:pt>
                <c:pt idx="5">
                  <c:v>5266.7800681836197</c:v>
                </c:pt>
                <c:pt idx="6">
                  <c:v>6285.9745916515431</c:v>
                </c:pt>
                <c:pt idx="7">
                  <c:v>9025.0589166666668</c:v>
                </c:pt>
                <c:pt idx="8">
                  <c:v>15437.862068965518</c:v>
                </c:pt>
                <c:pt idx="9">
                  <c:v>7547.2237960339944</c:v>
                </c:pt>
                <c:pt idx="10">
                  <c:v>5285.035573440643</c:v>
                </c:pt>
                <c:pt idx="11">
                  <c:v>8535.5685714285719</c:v>
                </c:pt>
                <c:pt idx="12">
                  <c:v>6212.8230088495575</c:v>
                </c:pt>
                <c:pt idx="13">
                  <c:v>4793.5712280701755</c:v>
                </c:pt>
                <c:pt idx="14">
                  <c:v>6404.5645365853661</c:v>
                </c:pt>
                <c:pt idx="15">
                  <c:v>10372.739130434782</c:v>
                </c:pt>
                <c:pt idx="16">
                  <c:v>24508.054794520547</c:v>
                </c:pt>
                <c:pt idx="17">
                  <c:v>4144.8055555555557</c:v>
                </c:pt>
                <c:pt idx="18">
                  <c:v>27275.902713773678</c:v>
                </c:pt>
                <c:pt idx="19">
                  <c:v>4853.2664714494877</c:v>
                </c:pt>
                <c:pt idx="20">
                  <c:v>6284.4216216216219</c:v>
                </c:pt>
                <c:pt idx="21">
                  <c:v>9763.6196293176054</c:v>
                </c:pt>
                <c:pt idx="22">
                  <c:v>6761.4709437102501</c:v>
                </c:pt>
                <c:pt idx="23">
                  <c:v>16307.632872340426</c:v>
                </c:pt>
                <c:pt idx="24">
                  <c:v>26000.275501285352</c:v>
                </c:pt>
                <c:pt idx="25">
                  <c:v>6473.575757575758</c:v>
                </c:pt>
                <c:pt idx="26">
                  <c:v>5670.0318889514156</c:v>
                </c:pt>
              </c:numCache>
            </c:numRef>
          </c:val>
          <c:extLst>
            <c:ext xmlns:c16="http://schemas.microsoft.com/office/drawing/2014/chart" uri="{C3380CC4-5D6E-409C-BE32-E72D297353CC}">
              <c16:uniqueId val="{00000034-582A-461B-BBA9-A1B272C6FAD9}"/>
            </c:ext>
          </c:extLst>
        </c:ser>
        <c:dLbls>
          <c:showLegendKey val="0"/>
          <c:showVal val="0"/>
          <c:showCatName val="0"/>
          <c:showSerName val="0"/>
          <c:showPercent val="0"/>
          <c:showBubbleSize val="0"/>
        </c:dLbls>
        <c:gapWidth val="150"/>
        <c:axId val="1490522079"/>
        <c:axId val="1"/>
      </c:barChart>
      <c:catAx>
        <c:axId val="1490522079"/>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quot;$&quot;#,##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490522079"/>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US"/>
              <a:t>i) Collection Expenditures as % of Library Expenditures: 7(b)/7(e)</a:t>
            </a:r>
          </a:p>
        </c:rich>
      </c:tx>
      <c:layout>
        <c:manualLayout>
          <c:xMode val="edge"/>
          <c:yMode val="edge"/>
          <c:x val="0.22907473040371065"/>
          <c:y val="2.0168064357808931E-2"/>
        </c:manualLayout>
      </c:layout>
      <c:overlay val="0"/>
      <c:spPr>
        <a:noFill/>
        <a:ln w="25400">
          <a:noFill/>
        </a:ln>
      </c:spPr>
    </c:title>
    <c:autoTitleDeleted val="0"/>
    <c:plotArea>
      <c:layout>
        <c:manualLayout>
          <c:layoutTarget val="inner"/>
          <c:xMode val="edge"/>
          <c:yMode val="edge"/>
          <c:x val="8.0396475770925208E-2"/>
          <c:y val="0.12436974789915969"/>
          <c:w val="0.90859030837004406"/>
          <c:h val="0.76134453781513423"/>
        </c:manualLayout>
      </c:layout>
      <c:barChart>
        <c:barDir val="col"/>
        <c:grouping val="clustered"/>
        <c:varyColors val="1"/>
        <c:ser>
          <c:idx val="0"/>
          <c:order val="0"/>
          <c:spPr>
            <a:solidFill>
              <a:srgbClr val="9999FF"/>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0-CE60-4D06-B00E-124836E67BEE}"/>
              </c:ext>
            </c:extLst>
          </c:dPt>
          <c:dPt>
            <c:idx val="1"/>
            <c:invertIfNegative val="0"/>
            <c:bubble3D val="0"/>
            <c:spPr>
              <a:solidFill>
                <a:srgbClr val="993366"/>
              </a:solidFill>
              <a:ln w="12700">
                <a:solidFill>
                  <a:srgbClr val="000000"/>
                </a:solidFill>
                <a:prstDash val="solid"/>
              </a:ln>
            </c:spPr>
            <c:extLst>
              <c:ext xmlns:c16="http://schemas.microsoft.com/office/drawing/2014/chart" uri="{C3380CC4-5D6E-409C-BE32-E72D297353CC}">
                <c16:uniqueId val="{00000001-CE60-4D06-B00E-124836E67BEE}"/>
              </c:ext>
            </c:extLst>
          </c:dPt>
          <c:dPt>
            <c:idx val="2"/>
            <c:invertIfNegative val="0"/>
            <c:bubble3D val="0"/>
            <c:spPr>
              <a:solidFill>
                <a:srgbClr val="FFFFCC"/>
              </a:solidFill>
              <a:ln w="12700">
                <a:solidFill>
                  <a:srgbClr val="000000"/>
                </a:solidFill>
                <a:prstDash val="solid"/>
              </a:ln>
            </c:spPr>
            <c:extLst>
              <c:ext xmlns:c16="http://schemas.microsoft.com/office/drawing/2014/chart" uri="{C3380CC4-5D6E-409C-BE32-E72D297353CC}">
                <c16:uniqueId val="{00000002-CE60-4D06-B00E-124836E67BEE}"/>
              </c:ext>
            </c:extLst>
          </c:dPt>
          <c:dPt>
            <c:idx val="3"/>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03-CE60-4D06-B00E-124836E67BEE}"/>
              </c:ext>
            </c:extLst>
          </c:dPt>
          <c:dPt>
            <c:idx val="4"/>
            <c:invertIfNegative val="0"/>
            <c:bubble3D val="0"/>
            <c:spPr>
              <a:solidFill>
                <a:srgbClr val="660066"/>
              </a:solidFill>
              <a:ln w="12700">
                <a:solidFill>
                  <a:srgbClr val="000000"/>
                </a:solidFill>
                <a:prstDash val="solid"/>
              </a:ln>
            </c:spPr>
            <c:extLst>
              <c:ext xmlns:c16="http://schemas.microsoft.com/office/drawing/2014/chart" uri="{C3380CC4-5D6E-409C-BE32-E72D297353CC}">
                <c16:uniqueId val="{00000004-CE60-4D06-B00E-124836E67BEE}"/>
              </c:ext>
            </c:extLst>
          </c:dPt>
          <c:dPt>
            <c:idx val="5"/>
            <c:invertIfNegative val="0"/>
            <c:bubble3D val="0"/>
            <c:spPr>
              <a:solidFill>
                <a:srgbClr val="FF8080"/>
              </a:solidFill>
              <a:ln w="12700">
                <a:solidFill>
                  <a:srgbClr val="000000"/>
                </a:solidFill>
                <a:prstDash val="solid"/>
              </a:ln>
            </c:spPr>
            <c:extLst>
              <c:ext xmlns:c16="http://schemas.microsoft.com/office/drawing/2014/chart" uri="{C3380CC4-5D6E-409C-BE32-E72D297353CC}">
                <c16:uniqueId val="{00000005-CE60-4D06-B00E-124836E67BEE}"/>
              </c:ext>
            </c:extLst>
          </c:dPt>
          <c:dPt>
            <c:idx val="6"/>
            <c:invertIfNegative val="0"/>
            <c:bubble3D val="0"/>
            <c:spPr>
              <a:solidFill>
                <a:srgbClr val="0066CC"/>
              </a:solidFill>
              <a:ln w="12700">
                <a:solidFill>
                  <a:srgbClr val="000000"/>
                </a:solidFill>
                <a:prstDash val="solid"/>
              </a:ln>
            </c:spPr>
            <c:extLst>
              <c:ext xmlns:c16="http://schemas.microsoft.com/office/drawing/2014/chart" uri="{C3380CC4-5D6E-409C-BE32-E72D297353CC}">
                <c16:uniqueId val="{00000006-CE60-4D06-B00E-124836E67BEE}"/>
              </c:ext>
            </c:extLst>
          </c:dPt>
          <c:dPt>
            <c:idx val="7"/>
            <c:invertIfNegative val="0"/>
            <c:bubble3D val="0"/>
            <c:spPr>
              <a:solidFill>
                <a:srgbClr val="CCCCFF"/>
              </a:solidFill>
              <a:ln w="12700">
                <a:solidFill>
                  <a:srgbClr val="000000"/>
                </a:solidFill>
                <a:prstDash val="solid"/>
              </a:ln>
            </c:spPr>
            <c:extLst>
              <c:ext xmlns:c16="http://schemas.microsoft.com/office/drawing/2014/chart" uri="{C3380CC4-5D6E-409C-BE32-E72D297353CC}">
                <c16:uniqueId val="{00000007-CE60-4D06-B00E-124836E67BEE}"/>
              </c:ext>
            </c:extLst>
          </c:dPt>
          <c:dPt>
            <c:idx val="8"/>
            <c:invertIfNegative val="0"/>
            <c:bubble3D val="0"/>
            <c:spPr>
              <a:solidFill>
                <a:srgbClr val="000080"/>
              </a:solidFill>
              <a:ln w="12700">
                <a:solidFill>
                  <a:srgbClr val="000000"/>
                </a:solidFill>
                <a:prstDash val="solid"/>
              </a:ln>
            </c:spPr>
            <c:extLst>
              <c:ext xmlns:c16="http://schemas.microsoft.com/office/drawing/2014/chart" uri="{C3380CC4-5D6E-409C-BE32-E72D297353CC}">
                <c16:uniqueId val="{00000008-CE60-4D06-B00E-124836E67BEE}"/>
              </c:ext>
            </c:extLst>
          </c:dPt>
          <c:dPt>
            <c:idx val="9"/>
            <c:invertIfNegative val="0"/>
            <c:bubble3D val="0"/>
            <c:spPr>
              <a:solidFill>
                <a:srgbClr val="FF00FF"/>
              </a:solidFill>
              <a:ln w="12700">
                <a:solidFill>
                  <a:srgbClr val="000000"/>
                </a:solidFill>
                <a:prstDash val="solid"/>
              </a:ln>
            </c:spPr>
            <c:extLst>
              <c:ext xmlns:c16="http://schemas.microsoft.com/office/drawing/2014/chart" uri="{C3380CC4-5D6E-409C-BE32-E72D297353CC}">
                <c16:uniqueId val="{00000009-CE60-4D06-B00E-124836E67BEE}"/>
              </c:ext>
            </c:extLst>
          </c:dPt>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A-CE60-4D06-B00E-124836E67BEE}"/>
              </c:ext>
            </c:extLst>
          </c:dPt>
          <c:dPt>
            <c:idx val="11"/>
            <c:invertIfNegative val="0"/>
            <c:bubble3D val="0"/>
            <c:spPr>
              <a:solidFill>
                <a:srgbClr val="00FFFF"/>
              </a:solidFill>
              <a:ln w="12700">
                <a:solidFill>
                  <a:srgbClr val="000000"/>
                </a:solidFill>
                <a:prstDash val="solid"/>
              </a:ln>
            </c:spPr>
            <c:extLst>
              <c:ext xmlns:c16="http://schemas.microsoft.com/office/drawing/2014/chart" uri="{C3380CC4-5D6E-409C-BE32-E72D297353CC}">
                <c16:uniqueId val="{0000000B-CE60-4D06-B00E-124836E67BEE}"/>
              </c:ext>
            </c:extLst>
          </c:dPt>
          <c:dPt>
            <c:idx val="12"/>
            <c:invertIfNegative val="0"/>
            <c:bubble3D val="0"/>
            <c:spPr>
              <a:solidFill>
                <a:srgbClr val="800080"/>
              </a:solidFill>
              <a:ln w="12700">
                <a:solidFill>
                  <a:srgbClr val="000000"/>
                </a:solidFill>
                <a:prstDash val="solid"/>
              </a:ln>
            </c:spPr>
            <c:extLst>
              <c:ext xmlns:c16="http://schemas.microsoft.com/office/drawing/2014/chart" uri="{C3380CC4-5D6E-409C-BE32-E72D297353CC}">
                <c16:uniqueId val="{0000000C-CE60-4D06-B00E-124836E67BEE}"/>
              </c:ext>
            </c:extLst>
          </c:dPt>
          <c:dPt>
            <c:idx val="13"/>
            <c:invertIfNegative val="0"/>
            <c:bubble3D val="0"/>
            <c:spPr>
              <a:solidFill>
                <a:srgbClr val="800000"/>
              </a:solidFill>
              <a:ln w="12700">
                <a:solidFill>
                  <a:srgbClr val="000000"/>
                </a:solidFill>
                <a:prstDash val="solid"/>
              </a:ln>
            </c:spPr>
            <c:extLst>
              <c:ext xmlns:c16="http://schemas.microsoft.com/office/drawing/2014/chart" uri="{C3380CC4-5D6E-409C-BE32-E72D297353CC}">
                <c16:uniqueId val="{0000000D-CE60-4D06-B00E-124836E67BEE}"/>
              </c:ext>
            </c:extLst>
          </c:dPt>
          <c:dPt>
            <c:idx val="14"/>
            <c:invertIfNegative val="0"/>
            <c:bubble3D val="0"/>
            <c:spPr>
              <a:solidFill>
                <a:srgbClr val="008080"/>
              </a:solidFill>
              <a:ln w="12700">
                <a:solidFill>
                  <a:srgbClr val="000000"/>
                </a:solidFill>
                <a:prstDash val="solid"/>
              </a:ln>
            </c:spPr>
            <c:extLst>
              <c:ext xmlns:c16="http://schemas.microsoft.com/office/drawing/2014/chart" uri="{C3380CC4-5D6E-409C-BE32-E72D297353CC}">
                <c16:uniqueId val="{0000000E-CE60-4D06-B00E-124836E67BEE}"/>
              </c:ext>
            </c:extLst>
          </c:dPt>
          <c:dPt>
            <c:idx val="15"/>
            <c:invertIfNegative val="0"/>
            <c:bubble3D val="0"/>
            <c:spPr>
              <a:solidFill>
                <a:srgbClr val="0000FF"/>
              </a:solidFill>
              <a:ln w="12700">
                <a:solidFill>
                  <a:srgbClr val="000000"/>
                </a:solidFill>
                <a:prstDash val="solid"/>
              </a:ln>
            </c:spPr>
            <c:extLst>
              <c:ext xmlns:c16="http://schemas.microsoft.com/office/drawing/2014/chart" uri="{C3380CC4-5D6E-409C-BE32-E72D297353CC}">
                <c16:uniqueId val="{0000000F-CE60-4D06-B00E-124836E67BEE}"/>
              </c:ext>
            </c:extLst>
          </c:dPt>
          <c:dPt>
            <c:idx val="16"/>
            <c:invertIfNegative val="0"/>
            <c:bubble3D val="0"/>
            <c:spPr>
              <a:solidFill>
                <a:srgbClr val="00CCFF"/>
              </a:solidFill>
              <a:ln w="12700">
                <a:solidFill>
                  <a:srgbClr val="000000"/>
                </a:solidFill>
                <a:prstDash val="solid"/>
              </a:ln>
            </c:spPr>
            <c:extLst>
              <c:ext xmlns:c16="http://schemas.microsoft.com/office/drawing/2014/chart" uri="{C3380CC4-5D6E-409C-BE32-E72D297353CC}">
                <c16:uniqueId val="{00000010-CE60-4D06-B00E-124836E67BEE}"/>
              </c:ext>
            </c:extLst>
          </c:dPt>
          <c:dPt>
            <c:idx val="17"/>
            <c:invertIfNegative val="0"/>
            <c:bubble3D val="0"/>
            <c:spPr>
              <a:solidFill>
                <a:srgbClr val="CCFFFF"/>
              </a:solidFill>
              <a:ln w="12700">
                <a:solidFill>
                  <a:srgbClr val="000000"/>
                </a:solidFill>
                <a:prstDash val="solid"/>
              </a:ln>
            </c:spPr>
            <c:extLst>
              <c:ext xmlns:c16="http://schemas.microsoft.com/office/drawing/2014/chart" uri="{C3380CC4-5D6E-409C-BE32-E72D297353CC}">
                <c16:uniqueId val="{00000011-CE60-4D06-B00E-124836E67BEE}"/>
              </c:ext>
            </c:extLst>
          </c:dPt>
          <c:dPt>
            <c:idx val="18"/>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12-CE60-4D06-B00E-124836E67BEE}"/>
              </c:ext>
            </c:extLst>
          </c:dPt>
          <c:dPt>
            <c:idx val="19"/>
            <c:invertIfNegative val="0"/>
            <c:bubble3D val="0"/>
            <c:spPr>
              <a:solidFill>
                <a:srgbClr val="FFFF99"/>
              </a:solidFill>
              <a:ln w="12700">
                <a:solidFill>
                  <a:srgbClr val="000000"/>
                </a:solidFill>
                <a:prstDash val="solid"/>
              </a:ln>
            </c:spPr>
            <c:extLst>
              <c:ext xmlns:c16="http://schemas.microsoft.com/office/drawing/2014/chart" uri="{C3380CC4-5D6E-409C-BE32-E72D297353CC}">
                <c16:uniqueId val="{00000013-CE60-4D06-B00E-124836E67BEE}"/>
              </c:ext>
            </c:extLst>
          </c:dPt>
          <c:dPt>
            <c:idx val="20"/>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14-CE60-4D06-B00E-124836E67BEE}"/>
              </c:ext>
            </c:extLst>
          </c:dPt>
          <c:dPt>
            <c:idx val="21"/>
            <c:invertIfNegative val="0"/>
            <c:bubble3D val="0"/>
            <c:spPr>
              <a:solidFill>
                <a:srgbClr val="FF99CC"/>
              </a:solidFill>
              <a:ln w="12700">
                <a:solidFill>
                  <a:srgbClr val="000000"/>
                </a:solidFill>
                <a:prstDash val="solid"/>
              </a:ln>
            </c:spPr>
            <c:extLst>
              <c:ext xmlns:c16="http://schemas.microsoft.com/office/drawing/2014/chart" uri="{C3380CC4-5D6E-409C-BE32-E72D297353CC}">
                <c16:uniqueId val="{00000015-CE60-4D06-B00E-124836E67BEE}"/>
              </c:ext>
            </c:extLst>
          </c:dPt>
          <c:dPt>
            <c:idx val="22"/>
            <c:invertIfNegative val="0"/>
            <c:bubble3D val="0"/>
            <c:spPr>
              <a:solidFill>
                <a:srgbClr val="CC99FF"/>
              </a:solidFill>
              <a:ln w="12700">
                <a:solidFill>
                  <a:srgbClr val="000000"/>
                </a:solidFill>
                <a:prstDash val="solid"/>
              </a:ln>
            </c:spPr>
            <c:extLst>
              <c:ext xmlns:c16="http://schemas.microsoft.com/office/drawing/2014/chart" uri="{C3380CC4-5D6E-409C-BE32-E72D297353CC}">
                <c16:uniqueId val="{00000016-CE60-4D06-B00E-124836E67BEE}"/>
              </c:ext>
            </c:extLst>
          </c:dPt>
          <c:dPt>
            <c:idx val="23"/>
            <c:invertIfNegative val="0"/>
            <c:bubble3D val="0"/>
            <c:spPr>
              <a:solidFill>
                <a:srgbClr val="FFCC99"/>
              </a:solidFill>
              <a:ln w="12700">
                <a:solidFill>
                  <a:srgbClr val="000000"/>
                </a:solidFill>
                <a:prstDash val="solid"/>
              </a:ln>
            </c:spPr>
            <c:extLst>
              <c:ext xmlns:c16="http://schemas.microsoft.com/office/drawing/2014/chart" uri="{C3380CC4-5D6E-409C-BE32-E72D297353CC}">
                <c16:uniqueId val="{00000017-CE60-4D06-B00E-124836E67BEE}"/>
              </c:ext>
            </c:extLst>
          </c:dPt>
          <c:dPt>
            <c:idx val="24"/>
            <c:invertIfNegative val="0"/>
            <c:bubble3D val="0"/>
            <c:spPr>
              <a:solidFill>
                <a:srgbClr val="3366FF"/>
              </a:solidFill>
              <a:ln w="12700">
                <a:solidFill>
                  <a:srgbClr val="000000"/>
                </a:solidFill>
                <a:prstDash val="solid"/>
              </a:ln>
            </c:spPr>
            <c:extLst>
              <c:ext xmlns:c16="http://schemas.microsoft.com/office/drawing/2014/chart" uri="{C3380CC4-5D6E-409C-BE32-E72D297353CC}">
                <c16:uniqueId val="{00000018-CE60-4D06-B00E-124836E67BEE}"/>
              </c:ext>
            </c:extLst>
          </c:dPt>
          <c:dPt>
            <c:idx val="25"/>
            <c:invertIfNegative val="0"/>
            <c:bubble3D val="0"/>
            <c:spPr>
              <a:solidFill>
                <a:srgbClr val="33CCCC"/>
              </a:solidFill>
              <a:ln w="12700">
                <a:solidFill>
                  <a:srgbClr val="000000"/>
                </a:solidFill>
                <a:prstDash val="solid"/>
              </a:ln>
            </c:spPr>
            <c:extLst>
              <c:ext xmlns:c16="http://schemas.microsoft.com/office/drawing/2014/chart" uri="{C3380CC4-5D6E-409C-BE32-E72D297353CC}">
                <c16:uniqueId val="{00000019-CE60-4D06-B00E-124836E67BEE}"/>
              </c:ext>
            </c:extLst>
          </c:dPt>
          <c:dPt>
            <c:idx val="26"/>
            <c:invertIfNegative val="0"/>
            <c:bubble3D val="0"/>
            <c:extLst>
              <c:ext xmlns:c16="http://schemas.microsoft.com/office/drawing/2014/chart" uri="{C3380CC4-5D6E-409C-BE32-E72D297353CC}">
                <c16:uniqueId val="{0000001A-CE60-4D06-B00E-124836E67BEE}"/>
              </c:ext>
            </c:extLst>
          </c:dPt>
          <c:dLbls>
            <c:spPr>
              <a:noFill/>
              <a:ln w="25400">
                <a:noFill/>
              </a:ln>
            </c:spPr>
            <c:txPr>
              <a:bodyPr rot="-5400000" vert="horz" wrap="square" lIns="38100" tIns="19050" rIns="38100" bIns="19050" anchor="ctr">
                <a:spAutoFit/>
              </a:bodyPr>
              <a:lstStyle/>
              <a:p>
                <a:pPr algn="ctr">
                  <a:defRPr sz="9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'Ratios 2017-2018'!$A$5:$A$31</c:f>
              <c:strCache>
                <c:ptCount val="27"/>
                <c:pt idx="0">
                  <c:v>BCIT</c:v>
                </c:pt>
                <c:pt idx="1">
                  <c:v>CAM</c:v>
                </c:pt>
                <c:pt idx="2">
                  <c:v>CAPU</c:v>
                </c:pt>
                <c:pt idx="3">
                  <c:v>CMC</c:v>
                </c:pt>
                <c:pt idx="4">
                  <c:v>CNC</c:v>
                </c:pt>
                <c:pt idx="5">
                  <c:v>COTR</c:v>
                </c:pt>
                <c:pt idx="6">
                  <c:v>DOUG</c:v>
                </c:pt>
                <c:pt idx="7">
                  <c:v>ECUAD</c:v>
                </c:pt>
                <c:pt idx="8">
                  <c:v>JI</c:v>
                </c:pt>
                <c:pt idx="9">
                  <c:v>KPU</c:v>
                </c:pt>
                <c:pt idx="10">
                  <c:v>LC</c:v>
                </c:pt>
                <c:pt idx="11">
                  <c:v>NVIT</c:v>
                </c:pt>
                <c:pt idx="12">
                  <c:v>NI</c:v>
                </c:pt>
                <c:pt idx="13">
                  <c:v>NL</c:v>
                </c:pt>
                <c:pt idx="14">
                  <c:v>OC</c:v>
                </c:pt>
                <c:pt idx="15">
                  <c:v>QUC</c:v>
                </c:pt>
                <c:pt idx="16">
                  <c:v>RR</c:v>
                </c:pt>
                <c:pt idx="17">
                  <c:v>SEL</c:v>
                </c:pt>
                <c:pt idx="18">
                  <c:v>SFU</c:v>
                </c:pt>
                <c:pt idx="19">
                  <c:v>TRU</c:v>
                </c:pt>
                <c:pt idx="20">
                  <c:v>TWU</c:v>
                </c:pt>
                <c:pt idx="21">
                  <c:v>UBC</c:v>
                </c:pt>
                <c:pt idx="22">
                  <c:v>UFV</c:v>
                </c:pt>
                <c:pt idx="23">
                  <c:v>UNBC</c:v>
                </c:pt>
                <c:pt idx="24">
                  <c:v>UVIC</c:v>
                </c:pt>
                <c:pt idx="25">
                  <c:v>VCC</c:v>
                </c:pt>
                <c:pt idx="26">
                  <c:v>VIU</c:v>
                </c:pt>
              </c:strCache>
            </c:strRef>
          </c:cat>
          <c:val>
            <c:numRef>
              <c:f>'Ratios 2017-2018'!$J$5:$J$31</c:f>
              <c:numCache>
                <c:formatCode>0.00%</c:formatCode>
                <c:ptCount val="27"/>
                <c:pt idx="0">
                  <c:v>0.19571652840469997</c:v>
                </c:pt>
                <c:pt idx="1">
                  <c:v>0.17534066450630251</c:v>
                </c:pt>
                <c:pt idx="2">
                  <c:v>0.20513038514471524</c:v>
                </c:pt>
                <c:pt idx="3">
                  <c:v>0.14654474883344587</c:v>
                </c:pt>
                <c:pt idx="4">
                  <c:v>0.17083255267715564</c:v>
                </c:pt>
                <c:pt idx="5">
                  <c:v>0.1419225443026052</c:v>
                </c:pt>
                <c:pt idx="6">
                  <c:v>0.20550200775384486</c:v>
                </c:pt>
                <c:pt idx="7">
                  <c:v>0.21262985845512533</c:v>
                </c:pt>
                <c:pt idx="8">
                  <c:v>0.25571255623210287</c:v>
                </c:pt>
                <c:pt idx="9">
                  <c:v>0.20608913845587931</c:v>
                </c:pt>
                <c:pt idx="10">
                  <c:v>0.15211051005605336</c:v>
                </c:pt>
                <c:pt idx="11">
                  <c:v>0.15795248722237601</c:v>
                </c:pt>
                <c:pt idx="12">
                  <c:v>0.16673764936635477</c:v>
                </c:pt>
                <c:pt idx="13">
                  <c:v>0.17744513765683345</c:v>
                </c:pt>
                <c:pt idx="14">
                  <c:v>0.20824265708725892</c:v>
                </c:pt>
                <c:pt idx="15">
                  <c:v>0.28937683643999951</c:v>
                </c:pt>
                <c:pt idx="16">
                  <c:v>0.32067287914289294</c:v>
                </c:pt>
                <c:pt idx="17">
                  <c:v>0.17981141053393471</c:v>
                </c:pt>
                <c:pt idx="18">
                  <c:v>0.42238532882341417</c:v>
                </c:pt>
                <c:pt idx="19">
                  <c:v>0.37060397051871602</c:v>
                </c:pt>
                <c:pt idx="20">
                  <c:v>9.1094409341675425E-2</c:v>
                </c:pt>
                <c:pt idx="21">
                  <c:v>0.40702713829466741</c:v>
                </c:pt>
                <c:pt idx="22">
                  <c:v>0.37423393782186037</c:v>
                </c:pt>
                <c:pt idx="23">
                  <c:v>0.49973302216024684</c:v>
                </c:pt>
                <c:pt idx="24">
                  <c:v>0.43099712527566575</c:v>
                </c:pt>
                <c:pt idx="25">
                  <c:v>9.5654055720151926E-2</c:v>
                </c:pt>
                <c:pt idx="26">
                  <c:v>0.38062635516529297</c:v>
                </c:pt>
              </c:numCache>
            </c:numRef>
          </c:val>
          <c:extLst>
            <c:ext xmlns:c16="http://schemas.microsoft.com/office/drawing/2014/chart" uri="{C3380CC4-5D6E-409C-BE32-E72D297353CC}">
              <c16:uniqueId val="{0000001B-CE60-4D06-B00E-124836E67BEE}"/>
            </c:ext>
          </c:extLst>
        </c:ser>
        <c:dLbls>
          <c:showLegendKey val="0"/>
          <c:showVal val="0"/>
          <c:showCatName val="0"/>
          <c:showSerName val="0"/>
          <c:showPercent val="0"/>
          <c:showBubbleSize val="0"/>
        </c:dLbls>
        <c:gapWidth val="150"/>
        <c:axId val="1769651551"/>
        <c:axId val="1"/>
      </c:barChart>
      <c:catAx>
        <c:axId val="1769651551"/>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975"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975" b="0" i="0" u="none" strike="noStrike" baseline="0">
                <a:solidFill>
                  <a:srgbClr val="000000"/>
                </a:solidFill>
                <a:latin typeface="Arial"/>
                <a:ea typeface="Arial"/>
                <a:cs typeface="Arial"/>
              </a:defRPr>
            </a:pPr>
            <a:endParaRPr lang="en-US"/>
          </a:p>
        </c:txPr>
        <c:crossAx val="1769651551"/>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975" b="0" i="0" u="none" strike="noStrike" baseline="0">
          <a:solidFill>
            <a:srgbClr val="000000"/>
          </a:solidFill>
          <a:latin typeface="Arial"/>
          <a:ea typeface="Arial"/>
          <a:cs typeface="Arial"/>
        </a:defRPr>
      </a:pPr>
      <a:endParaRPr lang="en-US"/>
    </a:p>
  </c:txPr>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4.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5.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6.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7.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9.bin"/></Relationships>
</file>

<file path=xl/chart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0.bin"/></Relationships>
</file>

<file path=xl/chart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1.bin"/></Relationships>
</file>

<file path=xl/chart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2.bin"/></Relationships>
</file>

<file path=xl/chart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chart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4.bin"/></Relationships>
</file>

<file path=xl/chart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5.bin"/></Relationships>
</file>

<file path=xl/chart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6.bin"/></Relationships>
</file>

<file path=xl/chart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2.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3.bin"/></Relationships>
</file>

<file path=xl/chartsheets/sheet1.xml><?xml version="1.0" encoding="utf-8"?>
<chartsheet xmlns="http://schemas.openxmlformats.org/spreadsheetml/2006/main" xmlns:r="http://schemas.openxmlformats.org/officeDocument/2006/relationships">
  <sheetPr codeName="Chart1"/>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29</oddFooter>
  </headerFooter>
  <drawing r:id="rId2"/>
</chartsheet>
</file>

<file path=xl/chartsheets/sheet10.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30</oddFooter>
  </headerFooter>
  <drawing r:id="rId2"/>
</chartsheet>
</file>

<file path=xl/chartsheets/sheet11.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30</oddFooter>
  </headerFooter>
  <drawing r:id="rId2"/>
</chartsheet>
</file>

<file path=xl/chartsheets/sheet12.xml><?xml version="1.0" encoding="utf-8"?>
<chartsheet xmlns="http://schemas.openxmlformats.org/spreadsheetml/2006/main" xmlns:r="http://schemas.openxmlformats.org/officeDocument/2006/relationships">
  <sheetPr codeName="Chart8"/>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3.xml><?xml version="1.0" encoding="utf-8"?>
<chartsheet xmlns="http://schemas.openxmlformats.org/spreadsheetml/2006/main" xmlns:r="http://schemas.openxmlformats.org/officeDocument/2006/relationships">
  <sheetPr codeName="Chart9"/>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4.xml><?xml version="1.0" encoding="utf-8"?>
<chartsheet xmlns="http://schemas.openxmlformats.org/spreadsheetml/2006/main" xmlns:r="http://schemas.openxmlformats.org/officeDocument/2006/relationships">
  <sheetPr codeName="Chart10"/>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6.xml><?xml version="1.0" encoding="utf-8"?>
<chartsheet xmlns="http://schemas.openxmlformats.org/spreadsheetml/2006/main" xmlns:r="http://schemas.openxmlformats.org/officeDocument/2006/relationships">
  <sheetPr codeName="Chart11"/>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7.xml><?xml version="1.0" encoding="utf-8"?>
<chartsheet xmlns="http://schemas.openxmlformats.org/spreadsheetml/2006/main" xmlns:r="http://schemas.openxmlformats.org/officeDocument/2006/relationships">
  <sheetPr codeName="Chart12"/>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8.xml><?xml version="1.0" encoding="utf-8"?>
<chartsheet xmlns="http://schemas.openxmlformats.org/spreadsheetml/2006/main" xmlns:r="http://schemas.openxmlformats.org/officeDocument/2006/relationships">
  <sheetPr codeName="Chart13"/>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19.xml><?xml version="1.0" encoding="utf-8"?>
<chartsheet xmlns="http://schemas.openxmlformats.org/spreadsheetml/2006/main" xmlns:r="http://schemas.openxmlformats.org/officeDocument/2006/relationships">
  <sheetPr codeName="Chart14"/>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2.xml><?xml version="1.0" encoding="utf-8"?>
<chartsheet xmlns="http://schemas.openxmlformats.org/spreadsheetml/2006/main" xmlns:r="http://schemas.openxmlformats.org/officeDocument/2006/relationships">
  <sheetPr codeName="Chart2"/>
  <sheetViews>
    <sheetView workbookViewId="0"/>
  </sheetViews>
  <pageMargins left="0.74803149606299202" right="0.74803149606299202" top="0.98425196850393704" bottom="0.98425196850393704" header="0.511811023622047" footer="0.511811023622047"/>
  <pageSetup orientation="landscape" verticalDpi="1200" r:id="rId1"/>
  <headerFooter alignWithMargins="0">
    <oddFooter>&amp;CCPSLD Graphs 2016-2017&amp;RPage 30</oddFooter>
  </headerFooter>
  <drawing r:id="rId2"/>
</chartsheet>
</file>

<file path=xl/chartsheets/sheet20.xml><?xml version="1.0" encoding="utf-8"?>
<chartsheet xmlns="http://schemas.openxmlformats.org/spreadsheetml/2006/main" xmlns:r="http://schemas.openxmlformats.org/officeDocument/2006/relationships">
  <sheetPr codeName="Chart15"/>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21.xml><?xml version="1.0" encoding="utf-8"?>
<chartsheet xmlns="http://schemas.openxmlformats.org/spreadsheetml/2006/main" xmlns:r="http://schemas.openxmlformats.org/officeDocument/2006/relationships">
  <sheetPr codeName="Chart16"/>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22.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23.xml><?xml version="1.0" encoding="utf-8"?>
<chartsheet xmlns="http://schemas.openxmlformats.org/spreadsheetml/2006/main" xmlns:r="http://schemas.openxmlformats.org/officeDocument/2006/relationships">
  <sheetPr codeName="Chart17"/>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36</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30</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30</oddFooter>
  </headerFooter>
  <drawing r:id="rId2"/>
</chartsheet>
</file>

<file path=xl/chartsheets/sheet6.xml><?xml version="1.0" encoding="utf-8"?>
<chartsheet xmlns="http://schemas.openxmlformats.org/spreadsheetml/2006/main" xmlns:r="http://schemas.openxmlformats.org/officeDocument/2006/relationships">
  <sheetPr codeName="Chart3"/>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30</oddFooter>
  </headerFooter>
  <drawing r:id="rId2"/>
</chartsheet>
</file>

<file path=xl/chartsheets/sheet7.xml><?xml version="1.0" encoding="utf-8"?>
<chartsheet xmlns="http://schemas.openxmlformats.org/spreadsheetml/2006/main" xmlns:r="http://schemas.openxmlformats.org/officeDocument/2006/relationships">
  <sheetPr codeName="Chart4"/>
  <sheetViews>
    <sheetView workbookViewId="0"/>
  </sheetViews>
  <pageMargins left="0.74803149606299202" right="0.74803149606299202" top="0.98425196850393704" bottom="0.98425196850393704" header="0.511811023622047" footer="0.511811023622047"/>
  <pageSetup orientation="landscape" verticalDpi="1200" r:id="rId1"/>
  <headerFooter alignWithMargins="0">
    <oddFooter>&amp;CCPSLD Graphs 2016-2017&amp;RPage 30</oddFooter>
  </headerFooter>
  <drawing r:id="rId2"/>
</chartsheet>
</file>

<file path=xl/chartsheets/sheet8.xml><?xml version="1.0" encoding="utf-8"?>
<chartsheet xmlns="http://schemas.openxmlformats.org/spreadsheetml/2006/main" xmlns:r="http://schemas.openxmlformats.org/officeDocument/2006/relationships">
  <sheetPr/>
  <sheetViews>
    <sheetView workbookViewId="0"/>
  </sheetViews>
  <pageMargins left="0.74803149606299202" right="0.74803149606299202" top="0.98425196850393704" bottom="0.98425196850393704" header="0.511811023622047" footer="0.511811023622047"/>
  <pageSetup orientation="landscape" verticalDpi="1200" r:id="rId1"/>
  <headerFooter alignWithMargins="0">
    <oddFooter>&amp;CCPSLD Graphs 2016-2017&amp;RPage 30</oddFooter>
  </headerFooter>
  <drawing r:id="rId2"/>
</chartsheet>
</file>

<file path=xl/chartsheets/sheet9.xml><?xml version="1.0" encoding="utf-8"?>
<chartsheet xmlns="http://schemas.openxmlformats.org/spreadsheetml/2006/main" xmlns:r="http://schemas.openxmlformats.org/officeDocument/2006/relationships">
  <sheetPr codeName="Chart5"/>
  <sheetViews>
    <sheetView workbookViewId="0"/>
  </sheetViews>
  <pageMargins left="0.74803149606299202" right="0.74803149606299202" top="0.98425196850393704" bottom="0.98425196850393704" header="0.511811023622047" footer="0.511811023622047"/>
  <pageSetup orientation="landscape" r:id="rId1"/>
  <headerFooter alignWithMargins="0">
    <oddFooter>&amp;CCPSLD Graphs 2016-2017&amp;RPage 30</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3.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7.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9.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0.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1.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3.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absoluteAnchor>
    <xdr:pos x="0" y="0"/>
    <xdr:ext cx="8582025"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jiyono\AppData\Local\Microsoft\Windows\Temporary%20Internet%20Files\Content.Outlook\PSS4SAEH\Core_stats_InIn_17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re"/>
      <sheetName val="ExpCalc"/>
      <sheetName val="MatCalc"/>
      <sheetName val="SvcCalc"/>
      <sheetName val="StaffCalc"/>
      <sheetName val="Shelving"/>
      <sheetName val="Seating"/>
      <sheetName val="Seating (2)"/>
      <sheetName val="TSQ"/>
      <sheetName val="LawQ"/>
      <sheetName val="UnitQs"/>
      <sheetName val="Instructions"/>
    </sheetNames>
    <sheetDataSet>
      <sheetData sheetId="0" refreshError="1"/>
      <sheetData sheetId="1" refreshError="1">
        <row r="73">
          <cell r="D73">
            <v>1172178.2600000009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hyperlink" Target="https://bceln.ca/services/licensing/tier-mode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C18"/>
  <sheetViews>
    <sheetView tabSelected="1" zoomScaleNormal="100" workbookViewId="0">
      <selection activeCell="B19" sqref="B19"/>
    </sheetView>
  </sheetViews>
  <sheetFormatPr defaultRowHeight="18.75"/>
  <cols>
    <col min="1" max="1" width="4.42578125" style="6" customWidth="1"/>
    <col min="2" max="2" width="83.7109375" style="6" customWidth="1"/>
    <col min="3" max="3" width="20" style="6" customWidth="1"/>
    <col min="4" max="16384" width="9.140625" style="6"/>
  </cols>
  <sheetData>
    <row r="2" spans="2:3" ht="25.5" customHeight="1">
      <c r="B2" s="377" t="s">
        <v>474</v>
      </c>
    </row>
    <row r="3" spans="2:3" ht="25.5" customHeight="1">
      <c r="B3" s="377" t="s">
        <v>473</v>
      </c>
      <c r="C3" s="7"/>
    </row>
    <row r="5" spans="2:3" ht="26.25" customHeight="1"/>
    <row r="6" spans="2:3">
      <c r="B6" s="6" t="s">
        <v>475</v>
      </c>
    </row>
    <row r="8" spans="2:3">
      <c r="B8" s="378" t="s">
        <v>404</v>
      </c>
    </row>
    <row r="9" spans="2:3">
      <c r="B9" s="378"/>
    </row>
    <row r="10" spans="2:3">
      <c r="B10" s="378" t="s">
        <v>469</v>
      </c>
    </row>
    <row r="11" spans="2:3">
      <c r="B11" s="378"/>
    </row>
    <row r="12" spans="2:3">
      <c r="B12" s="378" t="s">
        <v>476</v>
      </c>
    </row>
    <row r="13" spans="2:3">
      <c r="B13" s="378"/>
    </row>
    <row r="14" spans="2:3">
      <c r="B14" s="378" t="s">
        <v>470</v>
      </c>
    </row>
    <row r="15" spans="2:3">
      <c r="B15" s="378"/>
    </row>
    <row r="16" spans="2:3">
      <c r="B16" s="378" t="s">
        <v>471</v>
      </c>
    </row>
    <row r="18" spans="2:2">
      <c r="B18" s="378" t="s">
        <v>477</v>
      </c>
    </row>
  </sheetData>
  <phoneticPr fontId="0" type="noConversion"/>
  <pageMargins left="1"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1:D29"/>
  <sheetViews>
    <sheetView zoomScaleNormal="100" workbookViewId="0">
      <selection activeCell="C2" sqref="C2"/>
    </sheetView>
  </sheetViews>
  <sheetFormatPr defaultRowHeight="12.75"/>
  <cols>
    <col min="1" max="1" width="7.5703125" customWidth="1"/>
    <col min="2" max="2" width="8" customWidth="1"/>
    <col min="3" max="3" width="68.7109375" bestFit="1" customWidth="1"/>
    <col min="4" max="4" width="19.7109375" hidden="1" customWidth="1"/>
  </cols>
  <sheetData>
    <row r="1" spans="2:4" ht="20.100000000000001" customHeight="1" thickBot="1">
      <c r="B1" s="333" t="s">
        <v>32</v>
      </c>
      <c r="C1" s="334"/>
    </row>
    <row r="2" spans="2:4" ht="28.5" customHeight="1">
      <c r="B2" s="304" t="s">
        <v>3</v>
      </c>
      <c r="C2" s="307" t="s">
        <v>3</v>
      </c>
      <c r="D2" s="3"/>
    </row>
    <row r="3" spans="2:4" ht="20.100000000000001" customHeight="1">
      <c r="B3" s="305" t="s">
        <v>6</v>
      </c>
      <c r="C3" s="308" t="s">
        <v>140</v>
      </c>
      <c r="D3" s="4"/>
    </row>
    <row r="4" spans="2:4" ht="20.100000000000001" customHeight="1">
      <c r="B4" s="305" t="s">
        <v>71</v>
      </c>
      <c r="C4" s="308" t="s">
        <v>382</v>
      </c>
      <c r="D4" s="4"/>
    </row>
    <row r="5" spans="2:4" ht="20.100000000000001" customHeight="1">
      <c r="B5" s="305" t="s">
        <v>435</v>
      </c>
      <c r="C5" s="308" t="s">
        <v>472</v>
      </c>
      <c r="D5" s="4"/>
    </row>
    <row r="6" spans="2:4" ht="20.100000000000001" customHeight="1">
      <c r="B6" s="305" t="s">
        <v>7</v>
      </c>
      <c r="C6" s="308" t="s">
        <v>375</v>
      </c>
      <c r="D6" s="4"/>
    </row>
    <row r="7" spans="2:4" ht="20.100000000000001" customHeight="1">
      <c r="B7" s="305" t="s">
        <v>64</v>
      </c>
      <c r="C7" s="308" t="s">
        <v>150</v>
      </c>
      <c r="D7" s="4"/>
    </row>
    <row r="8" spans="2:4" ht="20.100000000000001" customHeight="1">
      <c r="B8" s="305" t="s">
        <v>8</v>
      </c>
      <c r="C8" s="308" t="s">
        <v>289</v>
      </c>
      <c r="D8" s="4"/>
    </row>
    <row r="9" spans="2:4" ht="20.100000000000001" customHeight="1">
      <c r="B9" s="305" t="s">
        <v>66</v>
      </c>
      <c r="C9" s="308" t="s">
        <v>340</v>
      </c>
      <c r="D9" s="4"/>
    </row>
    <row r="10" spans="2:4" ht="20.100000000000001" customHeight="1">
      <c r="B10" s="305" t="s">
        <v>117</v>
      </c>
      <c r="C10" s="308" t="s">
        <v>252</v>
      </c>
      <c r="D10" s="4"/>
    </row>
    <row r="11" spans="2:4" ht="20.100000000000001" customHeight="1">
      <c r="B11" s="305" t="s">
        <v>67</v>
      </c>
      <c r="C11" s="308" t="s">
        <v>263</v>
      </c>
      <c r="D11" s="4"/>
    </row>
    <row r="12" spans="2:4" ht="20.100000000000001" customHeight="1">
      <c r="B12" s="305" t="s">
        <v>4</v>
      </c>
      <c r="C12" s="308" t="s">
        <v>298</v>
      </c>
      <c r="D12" s="4"/>
    </row>
    <row r="13" spans="2:4" ht="20.100000000000001" customHeight="1">
      <c r="B13" s="305" t="s">
        <v>115</v>
      </c>
      <c r="C13" s="308" t="s">
        <v>408</v>
      </c>
      <c r="D13" s="4"/>
    </row>
    <row r="14" spans="2:4" ht="20.100000000000001" customHeight="1">
      <c r="B14" s="305" t="s">
        <v>11</v>
      </c>
      <c r="C14" s="308" t="s">
        <v>168</v>
      </c>
      <c r="D14" s="4"/>
    </row>
    <row r="15" spans="2:4" ht="20.100000000000001" customHeight="1">
      <c r="B15" s="305" t="s">
        <v>12</v>
      </c>
      <c r="C15" s="308" t="s">
        <v>304</v>
      </c>
      <c r="D15" s="4"/>
    </row>
    <row r="16" spans="2:4" ht="20.100000000000001" customHeight="1">
      <c r="B16" s="305" t="s">
        <v>34</v>
      </c>
      <c r="C16" s="308" t="s">
        <v>180</v>
      </c>
      <c r="D16" s="4"/>
    </row>
    <row r="17" spans="2:4" ht="20.100000000000001" customHeight="1">
      <c r="B17" s="305" t="s">
        <v>63</v>
      </c>
      <c r="C17" s="308" t="s">
        <v>192</v>
      </c>
      <c r="D17" s="4"/>
    </row>
    <row r="18" spans="2:4" ht="20.100000000000001" customHeight="1">
      <c r="B18" s="305" t="s">
        <v>13</v>
      </c>
      <c r="C18" s="308" t="s">
        <v>351</v>
      </c>
      <c r="D18" s="4"/>
    </row>
    <row r="19" spans="2:4" ht="20.100000000000001" customHeight="1">
      <c r="B19" s="305" t="s">
        <v>14</v>
      </c>
      <c r="C19" s="308" t="s">
        <v>323</v>
      </c>
      <c r="D19" s="4"/>
    </row>
    <row r="20" spans="2:4" ht="20.100000000000001" customHeight="1">
      <c r="B20" s="305" t="s">
        <v>30</v>
      </c>
      <c r="C20" s="308" t="s">
        <v>245</v>
      </c>
      <c r="D20" s="4"/>
    </row>
    <row r="21" spans="2:4" ht="20.100000000000001" customHeight="1">
      <c r="B21" s="305" t="s">
        <v>33</v>
      </c>
      <c r="C21" s="308" t="s">
        <v>390</v>
      </c>
      <c r="D21" s="4"/>
    </row>
    <row r="22" spans="2:4" ht="20.100000000000001" customHeight="1">
      <c r="B22" s="305" t="s">
        <v>15</v>
      </c>
      <c r="C22" s="308" t="s">
        <v>434</v>
      </c>
      <c r="D22" s="4"/>
    </row>
    <row r="23" spans="2:4" ht="20.100000000000001" customHeight="1">
      <c r="B23" s="305" t="s">
        <v>5</v>
      </c>
      <c r="C23" s="308" t="s">
        <v>239</v>
      </c>
      <c r="D23" s="4"/>
    </row>
    <row r="24" spans="2:4" ht="20.100000000000001" customHeight="1">
      <c r="B24" s="305" t="s">
        <v>69</v>
      </c>
      <c r="C24" s="308" t="s">
        <v>210</v>
      </c>
    </row>
    <row r="25" spans="2:4" ht="20.100000000000001" customHeight="1">
      <c r="B25" s="305" t="s">
        <v>10</v>
      </c>
      <c r="C25" s="308" t="s">
        <v>316</v>
      </c>
      <c r="D25" s="4"/>
    </row>
    <row r="26" spans="2:4" ht="20.100000000000001" customHeight="1">
      <c r="B26" s="305" t="s">
        <v>16</v>
      </c>
      <c r="C26" s="308" t="s">
        <v>331</v>
      </c>
      <c r="D26" s="4"/>
    </row>
    <row r="27" spans="2:4" ht="20.100000000000001" customHeight="1">
      <c r="B27" s="305" t="s">
        <v>17</v>
      </c>
      <c r="C27" s="308" t="s">
        <v>221</v>
      </c>
      <c r="D27" s="4"/>
    </row>
    <row r="28" spans="2:4" ht="20.100000000000001" customHeight="1" thickBot="1">
      <c r="B28" s="306" t="s">
        <v>68</v>
      </c>
      <c r="C28" s="309" t="s">
        <v>273</v>
      </c>
      <c r="D28" s="5"/>
    </row>
    <row r="29" spans="2:4">
      <c r="C29" s="9"/>
    </row>
  </sheetData>
  <mergeCells count="1">
    <mergeCell ref="B1:C1"/>
  </mergeCells>
  <phoneticPr fontId="0" type="noConversion"/>
  <pageMargins left="0.75" right="0.75" top="1" bottom="1" header="0.5" footer="0.5"/>
  <pageSetup orientation="portrait" r:id="rId1"/>
  <headerFooter alignWithMargins="0">
    <oddFooter>&amp;LCPSLD Statistics 2017-2018&amp;C&amp;A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DH1263"/>
  <sheetViews>
    <sheetView zoomScale="110" zoomScaleNormal="110" zoomScaleSheetLayoutView="110" zoomScalePageLayoutView="77" workbookViewId="0">
      <pane xSplit="2" ySplit="4" topLeftCell="K14" activePane="bottomRight" state="frozen"/>
      <selection pane="topRight" activeCell="C1" sqref="C1"/>
      <selection pane="bottomLeft" activeCell="A5" sqref="A5"/>
      <selection pane="bottomRight" activeCell="B1" sqref="B1:F1"/>
    </sheetView>
  </sheetViews>
  <sheetFormatPr defaultRowHeight="30" customHeight="1"/>
  <cols>
    <col min="1" max="1" width="0.85546875" style="40" customWidth="1"/>
    <col min="2" max="2" width="8.7109375" style="44" bestFit="1" customWidth="1"/>
    <col min="3" max="3" width="38.5703125" style="104" customWidth="1"/>
    <col min="4" max="4" width="22.42578125" style="40" customWidth="1"/>
    <col min="5" max="5" width="23" style="40" customWidth="1"/>
    <col min="6" max="6" width="15" style="40" customWidth="1"/>
    <col min="7" max="8" width="12.7109375" style="119" customWidth="1"/>
    <col min="9" max="9" width="0.7109375" style="44" customWidth="1"/>
    <col min="10" max="10" width="12.7109375" style="118" customWidth="1"/>
    <col min="11" max="11" width="12.5703125" style="118" customWidth="1"/>
    <col min="12" max="12" width="1.140625" style="118" hidden="1" customWidth="1"/>
    <col min="13" max="13" width="14.42578125" style="118" customWidth="1"/>
    <col min="14" max="14" width="0.85546875" style="118" hidden="1" customWidth="1"/>
    <col min="15" max="15" width="13.5703125" style="118" customWidth="1"/>
    <col min="16" max="16" width="14.42578125" style="118" customWidth="1"/>
    <col min="17" max="17" width="12.7109375" style="119" customWidth="1"/>
    <col min="18" max="18" width="12.7109375" style="118" customWidth="1"/>
    <col min="19" max="19" width="0.140625" style="44" customWidth="1"/>
    <col min="20" max="22" width="12.7109375" style="40" customWidth="1"/>
    <col min="23" max="23" width="13.42578125" style="42" customWidth="1"/>
    <col min="24" max="24" width="12.7109375" style="40" customWidth="1"/>
    <col min="25" max="25" width="14.140625" style="41" customWidth="1"/>
    <col min="26" max="26" width="0.28515625" style="44" hidden="1" customWidth="1"/>
    <col min="27" max="29" width="12.7109375" style="118" customWidth="1"/>
    <col min="30" max="30" width="12.7109375" style="144" customWidth="1"/>
    <col min="31" max="35" width="12.7109375" style="118" customWidth="1"/>
    <col min="36" max="36" width="0.7109375" style="44" customWidth="1"/>
    <col min="37" max="48" width="12.7109375" style="118" customWidth="1"/>
    <col min="49" max="49" width="12.5703125" style="118" customWidth="1"/>
    <col min="50" max="50" width="0.7109375" style="158" hidden="1" customWidth="1"/>
    <col min="51" max="51" width="15.7109375" style="40" customWidth="1"/>
    <col min="52" max="53" width="15.7109375" style="42" customWidth="1"/>
    <col min="54" max="54" width="15.7109375" style="40" customWidth="1"/>
    <col min="55" max="55" width="15.7109375" style="41" customWidth="1"/>
    <col min="56" max="56" width="0.140625" style="44" customWidth="1"/>
    <col min="57" max="57" width="18.7109375" style="43" customWidth="1"/>
    <col min="58" max="58" width="0.28515625" style="44" hidden="1" customWidth="1"/>
    <col min="59" max="77" width="12.7109375" style="44" customWidth="1"/>
    <col min="78" max="78" width="0.140625" style="44" customWidth="1"/>
    <col min="79" max="79" width="23" style="41" customWidth="1"/>
    <col min="80" max="80" width="0.140625" style="44" customWidth="1"/>
    <col min="81" max="86" width="20.7109375" style="40" customWidth="1"/>
    <col min="87" max="87" width="16.5703125" style="40" customWidth="1"/>
    <col min="88" max="88" width="0.140625" style="107" customWidth="1"/>
    <col min="89" max="101" width="8.7109375" style="105" customWidth="1"/>
    <col min="102" max="102" width="8.7109375" style="106" customWidth="1"/>
    <col min="103" max="111" width="8.7109375" style="105" customWidth="1"/>
    <col min="112" max="112" width="0.7109375" style="40" customWidth="1"/>
    <col min="113" max="16384" width="9.140625" style="40"/>
  </cols>
  <sheetData>
    <row r="1" spans="1:112" s="57" customFormat="1" ht="30" customHeight="1">
      <c r="A1" s="52"/>
      <c r="B1" s="351" t="s">
        <v>28</v>
      </c>
      <c r="C1" s="351"/>
      <c r="D1" s="351"/>
      <c r="E1" s="351"/>
      <c r="F1" s="352"/>
      <c r="G1" s="345" t="s">
        <v>82</v>
      </c>
      <c r="H1" s="363"/>
      <c r="I1" s="53"/>
      <c r="J1" s="364" t="s">
        <v>84</v>
      </c>
      <c r="K1" s="364"/>
      <c r="L1" s="364"/>
      <c r="M1" s="364"/>
      <c r="N1" s="364"/>
      <c r="O1" s="364"/>
      <c r="P1" s="364"/>
      <c r="Q1" s="364"/>
      <c r="R1" s="365"/>
      <c r="S1" s="53"/>
      <c r="T1" s="367" t="s">
        <v>42</v>
      </c>
      <c r="U1" s="368"/>
      <c r="V1" s="368"/>
      <c r="W1" s="368"/>
      <c r="X1" s="368"/>
      <c r="Y1" s="350"/>
      <c r="Z1" s="53"/>
      <c r="AA1" s="358" t="s">
        <v>86</v>
      </c>
      <c r="AB1" s="359"/>
      <c r="AC1" s="359"/>
      <c r="AD1" s="359"/>
      <c r="AE1" s="359"/>
      <c r="AF1" s="359"/>
      <c r="AG1" s="359"/>
      <c r="AH1" s="359"/>
      <c r="AI1" s="360"/>
      <c r="AJ1" s="53"/>
      <c r="AK1" s="344" t="s">
        <v>43</v>
      </c>
      <c r="AL1" s="345"/>
      <c r="AM1" s="345"/>
      <c r="AN1" s="345"/>
      <c r="AO1" s="345"/>
      <c r="AP1" s="345"/>
      <c r="AQ1" s="345"/>
      <c r="AR1" s="345"/>
      <c r="AS1" s="345"/>
      <c r="AT1" s="345"/>
      <c r="AU1" s="345"/>
      <c r="AV1" s="345"/>
      <c r="AW1" s="346"/>
      <c r="AX1" s="145"/>
      <c r="AY1" s="341" t="s">
        <v>89</v>
      </c>
      <c r="AZ1" s="342"/>
      <c r="BA1" s="342"/>
      <c r="BB1" s="342"/>
      <c r="BC1" s="350"/>
      <c r="BD1" s="53"/>
      <c r="BE1" s="38" t="s">
        <v>128</v>
      </c>
      <c r="BF1" s="53"/>
      <c r="BG1" s="341" t="s">
        <v>92</v>
      </c>
      <c r="BH1" s="342"/>
      <c r="BI1" s="342"/>
      <c r="BJ1" s="342"/>
      <c r="BK1" s="342"/>
      <c r="BL1" s="342"/>
      <c r="BM1" s="342"/>
      <c r="BN1" s="342"/>
      <c r="BO1" s="342"/>
      <c r="BP1" s="342"/>
      <c r="BQ1" s="342"/>
      <c r="BR1" s="342"/>
      <c r="BS1" s="342"/>
      <c r="BT1" s="342"/>
      <c r="BU1" s="342"/>
      <c r="BV1" s="342"/>
      <c r="BW1" s="342"/>
      <c r="BX1" s="342"/>
      <c r="BY1" s="342"/>
      <c r="BZ1" s="53"/>
      <c r="CA1" s="54" t="s">
        <v>31</v>
      </c>
      <c r="CB1" s="53"/>
      <c r="CC1" s="341" t="s">
        <v>113</v>
      </c>
      <c r="CD1" s="342"/>
      <c r="CE1" s="342"/>
      <c r="CF1" s="342"/>
      <c r="CG1" s="342"/>
      <c r="CH1" s="349"/>
      <c r="CI1" s="55"/>
      <c r="CJ1" s="53"/>
      <c r="CK1" s="338" t="s">
        <v>130</v>
      </c>
      <c r="CL1" s="338" t="s">
        <v>131</v>
      </c>
      <c r="CM1" s="338" t="s">
        <v>129</v>
      </c>
      <c r="CN1" s="338" t="s">
        <v>132</v>
      </c>
      <c r="CO1" s="335" t="s">
        <v>415</v>
      </c>
      <c r="CP1" s="335" t="s">
        <v>416</v>
      </c>
      <c r="CQ1" s="338" t="s">
        <v>417</v>
      </c>
      <c r="CR1" s="335" t="s">
        <v>418</v>
      </c>
      <c r="CS1" s="338" t="s">
        <v>419</v>
      </c>
      <c r="CT1" s="335" t="s">
        <v>420</v>
      </c>
      <c r="CU1" s="335" t="s">
        <v>421</v>
      </c>
      <c r="CV1" s="338" t="s">
        <v>422</v>
      </c>
      <c r="CW1" s="338" t="s">
        <v>423</v>
      </c>
      <c r="CX1" s="338" t="s">
        <v>424</v>
      </c>
      <c r="CY1" s="338" t="s">
        <v>425</v>
      </c>
      <c r="CZ1" s="338" t="s">
        <v>426</v>
      </c>
      <c r="DA1" s="338" t="s">
        <v>427</v>
      </c>
      <c r="DB1" s="338" t="s">
        <v>428</v>
      </c>
      <c r="DC1" s="338" t="s">
        <v>429</v>
      </c>
      <c r="DD1" s="338" t="s">
        <v>430</v>
      </c>
      <c r="DE1" s="338" t="s">
        <v>431</v>
      </c>
      <c r="DF1" s="335" t="s">
        <v>432</v>
      </c>
      <c r="DG1" s="338" t="s">
        <v>433</v>
      </c>
      <c r="DH1" s="56"/>
    </row>
    <row r="2" spans="1:112" s="64" customFormat="1" ht="15" customHeight="1">
      <c r="A2" s="2"/>
      <c r="B2" s="8"/>
      <c r="C2" s="58"/>
      <c r="D2" s="8"/>
      <c r="E2" s="8"/>
      <c r="F2" s="59"/>
      <c r="G2" s="108" t="s">
        <v>20</v>
      </c>
      <c r="H2" s="109" t="s">
        <v>21</v>
      </c>
      <c r="I2" s="60"/>
      <c r="J2" s="120" t="s">
        <v>20</v>
      </c>
      <c r="K2" s="120" t="s">
        <v>21</v>
      </c>
      <c r="L2" s="120" t="s">
        <v>22</v>
      </c>
      <c r="M2" s="120" t="s">
        <v>23</v>
      </c>
      <c r="N2" s="120" t="s">
        <v>35</v>
      </c>
      <c r="O2" s="121" t="s">
        <v>36</v>
      </c>
      <c r="P2" s="122" t="s">
        <v>25</v>
      </c>
      <c r="Q2" s="123" t="s">
        <v>27</v>
      </c>
      <c r="R2" s="120" t="s">
        <v>65</v>
      </c>
      <c r="S2" s="60"/>
      <c r="T2" s="2" t="s">
        <v>20</v>
      </c>
      <c r="U2" s="2" t="s">
        <v>21</v>
      </c>
      <c r="V2" s="2" t="s">
        <v>22</v>
      </c>
      <c r="W2" s="2" t="s">
        <v>39</v>
      </c>
      <c r="X2" s="2" t="s">
        <v>24</v>
      </c>
      <c r="Y2" s="2" t="s">
        <v>40</v>
      </c>
      <c r="Z2" s="60"/>
      <c r="AA2" s="109" t="s">
        <v>20</v>
      </c>
      <c r="AB2" s="109" t="s">
        <v>21</v>
      </c>
      <c r="AC2" s="109" t="s">
        <v>22</v>
      </c>
      <c r="AD2" s="133" t="s">
        <v>120</v>
      </c>
      <c r="AE2" s="134" t="s">
        <v>24</v>
      </c>
      <c r="AF2" s="108" t="s">
        <v>20</v>
      </c>
      <c r="AG2" s="109" t="s">
        <v>21</v>
      </c>
      <c r="AH2" s="109" t="s">
        <v>22</v>
      </c>
      <c r="AI2" s="109" t="s">
        <v>39</v>
      </c>
      <c r="AJ2" s="60"/>
      <c r="AK2" s="109" t="s">
        <v>38</v>
      </c>
      <c r="AL2" s="109" t="s">
        <v>41</v>
      </c>
      <c r="AM2" s="109" t="s">
        <v>44</v>
      </c>
      <c r="AN2" s="108" t="s">
        <v>21</v>
      </c>
      <c r="AO2" s="109" t="s">
        <v>22</v>
      </c>
      <c r="AP2" s="108" t="s">
        <v>123</v>
      </c>
      <c r="AQ2" s="109" t="s">
        <v>24</v>
      </c>
      <c r="AR2" s="109" t="s">
        <v>40</v>
      </c>
      <c r="AS2" s="108" t="s">
        <v>25</v>
      </c>
      <c r="AT2" s="109" t="s">
        <v>27</v>
      </c>
      <c r="AU2" s="146" t="s">
        <v>65</v>
      </c>
      <c r="AV2" s="109" t="s">
        <v>124</v>
      </c>
      <c r="AW2" s="109" t="s">
        <v>116</v>
      </c>
      <c r="AX2" s="147"/>
      <c r="AY2" s="2" t="s">
        <v>20</v>
      </c>
      <c r="AZ2" s="12" t="s">
        <v>21</v>
      </c>
      <c r="BA2" s="12" t="s">
        <v>22</v>
      </c>
      <c r="BB2" s="2" t="s">
        <v>23</v>
      </c>
      <c r="BC2" s="2" t="s">
        <v>399</v>
      </c>
      <c r="BD2" s="60"/>
      <c r="BE2" s="39"/>
      <c r="BF2" s="60"/>
      <c r="BG2" s="61"/>
      <c r="BH2" s="2" t="s">
        <v>20</v>
      </c>
      <c r="BI2" s="2" t="s">
        <v>21</v>
      </c>
      <c r="BJ2" s="2" t="s">
        <v>22</v>
      </c>
      <c r="BK2" s="61"/>
      <c r="BL2" s="2" t="s">
        <v>20</v>
      </c>
      <c r="BM2" s="2" t="s">
        <v>21</v>
      </c>
      <c r="BN2" s="2" t="s">
        <v>22</v>
      </c>
      <c r="BO2" s="2"/>
      <c r="BP2" s="2" t="s">
        <v>20</v>
      </c>
      <c r="BQ2" s="2" t="s">
        <v>21</v>
      </c>
      <c r="BR2" s="2" t="s">
        <v>22</v>
      </c>
      <c r="BS2" s="61"/>
      <c r="BT2" s="2" t="s">
        <v>20</v>
      </c>
      <c r="BU2" s="2" t="s">
        <v>21</v>
      </c>
      <c r="BV2" s="2" t="s">
        <v>22</v>
      </c>
      <c r="BW2" s="12" t="s">
        <v>24</v>
      </c>
      <c r="BX2" s="2" t="s">
        <v>26</v>
      </c>
      <c r="BY2" s="2" t="s">
        <v>25</v>
      </c>
      <c r="BZ2" s="60"/>
      <c r="CA2" s="2"/>
      <c r="CB2" s="60"/>
      <c r="CC2" s="2"/>
      <c r="CD2" s="2"/>
      <c r="CE2" s="2"/>
      <c r="CF2" s="2"/>
      <c r="CG2" s="2"/>
      <c r="CH2" s="2"/>
      <c r="CI2" s="2"/>
      <c r="CJ2" s="62"/>
      <c r="CK2" s="339"/>
      <c r="CL2" s="339"/>
      <c r="CM2" s="339"/>
      <c r="CN2" s="339"/>
      <c r="CO2" s="336"/>
      <c r="CP2" s="336"/>
      <c r="CQ2" s="339"/>
      <c r="CR2" s="336"/>
      <c r="CS2" s="339"/>
      <c r="CT2" s="336"/>
      <c r="CU2" s="336"/>
      <c r="CV2" s="339"/>
      <c r="CW2" s="339"/>
      <c r="CX2" s="339"/>
      <c r="CY2" s="339"/>
      <c r="CZ2" s="339"/>
      <c r="DA2" s="339"/>
      <c r="DB2" s="339"/>
      <c r="DC2" s="339"/>
      <c r="DD2" s="339"/>
      <c r="DE2" s="339"/>
      <c r="DF2" s="336"/>
      <c r="DG2" s="339"/>
      <c r="DH2" s="63"/>
    </row>
    <row r="3" spans="1:112" s="64" customFormat="1" ht="15" customHeight="1">
      <c r="A3" s="2"/>
      <c r="B3" s="2"/>
      <c r="C3" s="61"/>
      <c r="D3" s="2"/>
      <c r="E3" s="2"/>
      <c r="F3" s="65"/>
      <c r="G3" s="108"/>
      <c r="H3" s="109"/>
      <c r="I3" s="66"/>
      <c r="J3" s="361" t="s">
        <v>112</v>
      </c>
      <c r="K3" s="356"/>
      <c r="L3" s="356"/>
      <c r="M3" s="356"/>
      <c r="N3" s="356"/>
      <c r="O3" s="362"/>
      <c r="P3" s="124" t="s">
        <v>85</v>
      </c>
      <c r="Q3" s="347" t="s">
        <v>83</v>
      </c>
      <c r="R3" s="348"/>
      <c r="S3" s="66"/>
      <c r="T3" s="67"/>
      <c r="U3" s="2"/>
      <c r="V3" s="2"/>
      <c r="W3" s="2"/>
      <c r="X3" s="2"/>
      <c r="Y3" s="67"/>
      <c r="Z3" s="66"/>
      <c r="AA3" s="353" t="s">
        <v>73</v>
      </c>
      <c r="AB3" s="347"/>
      <c r="AC3" s="347"/>
      <c r="AD3" s="347"/>
      <c r="AE3" s="354"/>
      <c r="AF3" s="355" t="s">
        <v>79</v>
      </c>
      <c r="AG3" s="356"/>
      <c r="AH3" s="356"/>
      <c r="AI3" s="357"/>
      <c r="AJ3" s="66"/>
      <c r="AK3" s="366" t="s">
        <v>107</v>
      </c>
      <c r="AL3" s="347"/>
      <c r="AM3" s="348"/>
      <c r="AN3" s="347" t="s">
        <v>103</v>
      </c>
      <c r="AO3" s="348"/>
      <c r="AP3" s="347" t="s">
        <v>122</v>
      </c>
      <c r="AQ3" s="347"/>
      <c r="AR3" s="348"/>
      <c r="AS3" s="347" t="s">
        <v>106</v>
      </c>
      <c r="AT3" s="347"/>
      <c r="AU3" s="347"/>
      <c r="AV3" s="347"/>
      <c r="AW3" s="348"/>
      <c r="AX3" s="148"/>
      <c r="AY3" s="2"/>
      <c r="AZ3" s="37"/>
      <c r="BA3" s="12"/>
      <c r="BB3" s="2"/>
      <c r="BC3" s="2"/>
      <c r="BD3" s="66"/>
      <c r="BE3" s="2"/>
      <c r="BF3" s="66"/>
      <c r="BG3" s="2"/>
      <c r="BH3" s="2"/>
      <c r="BI3" s="2"/>
      <c r="BJ3" s="2"/>
      <c r="BK3" s="2"/>
      <c r="BL3" s="2"/>
      <c r="BM3" s="2"/>
      <c r="BN3" s="2"/>
      <c r="BO3" s="2"/>
      <c r="BP3" s="2"/>
      <c r="BQ3" s="2"/>
      <c r="BR3" s="2"/>
      <c r="BS3" s="2"/>
      <c r="BT3" s="2"/>
      <c r="BU3" s="2"/>
      <c r="BV3" s="2"/>
      <c r="BW3" s="343" t="s">
        <v>101</v>
      </c>
      <c r="BX3" s="343"/>
      <c r="BY3" s="343"/>
      <c r="BZ3" s="66"/>
      <c r="CA3" s="2"/>
      <c r="CB3" s="66"/>
      <c r="CC3" s="2"/>
      <c r="CD3" s="2"/>
      <c r="CE3" s="2"/>
      <c r="CF3" s="68"/>
      <c r="CG3" s="68"/>
      <c r="CH3" s="68"/>
      <c r="CI3" s="68"/>
      <c r="CJ3" s="69"/>
      <c r="CK3" s="339"/>
      <c r="CL3" s="339"/>
      <c r="CM3" s="339"/>
      <c r="CN3" s="339"/>
      <c r="CO3" s="336"/>
      <c r="CP3" s="336"/>
      <c r="CQ3" s="339"/>
      <c r="CR3" s="336"/>
      <c r="CS3" s="339"/>
      <c r="CT3" s="336"/>
      <c r="CU3" s="336"/>
      <c r="CV3" s="339"/>
      <c r="CW3" s="339"/>
      <c r="CX3" s="339"/>
      <c r="CY3" s="339"/>
      <c r="CZ3" s="339"/>
      <c r="DA3" s="339"/>
      <c r="DB3" s="339"/>
      <c r="DC3" s="339"/>
      <c r="DD3" s="339"/>
      <c r="DE3" s="339"/>
      <c r="DF3" s="336"/>
      <c r="DG3" s="339"/>
      <c r="DH3" s="63"/>
    </row>
    <row r="4" spans="1:112" s="81" customFormat="1" ht="39.75" customHeight="1">
      <c r="A4" s="160" t="s">
        <v>0</v>
      </c>
      <c r="B4" s="71" t="s">
        <v>37</v>
      </c>
      <c r="C4" s="72" t="s">
        <v>1</v>
      </c>
      <c r="D4" s="73" t="s">
        <v>2</v>
      </c>
      <c r="E4" s="70" t="s">
        <v>70</v>
      </c>
      <c r="F4" s="74" t="s">
        <v>19</v>
      </c>
      <c r="G4" s="110" t="s">
        <v>80</v>
      </c>
      <c r="H4" s="111" t="s">
        <v>81</v>
      </c>
      <c r="I4" s="53"/>
      <c r="J4" s="111" t="s">
        <v>136</v>
      </c>
      <c r="K4" s="125" t="s">
        <v>45</v>
      </c>
      <c r="L4" s="159" t="s">
        <v>134</v>
      </c>
      <c r="M4" s="125" t="s">
        <v>62</v>
      </c>
      <c r="N4" s="126" t="s">
        <v>135</v>
      </c>
      <c r="O4" s="127" t="s">
        <v>46</v>
      </c>
      <c r="P4" s="128" t="s">
        <v>47</v>
      </c>
      <c r="Q4" s="110" t="s">
        <v>401</v>
      </c>
      <c r="R4" s="111" t="s">
        <v>403</v>
      </c>
      <c r="S4" s="53"/>
      <c r="T4" s="16" t="s">
        <v>102</v>
      </c>
      <c r="U4" s="75" t="s">
        <v>48</v>
      </c>
      <c r="V4" s="76" t="s">
        <v>49</v>
      </c>
      <c r="W4" s="15" t="s">
        <v>94</v>
      </c>
      <c r="X4" s="75" t="s">
        <v>50</v>
      </c>
      <c r="Y4" s="15" t="s">
        <v>95</v>
      </c>
      <c r="Z4" s="53"/>
      <c r="AA4" s="135" t="s">
        <v>51</v>
      </c>
      <c r="AB4" s="135" t="s">
        <v>74</v>
      </c>
      <c r="AC4" s="111" t="s">
        <v>57</v>
      </c>
      <c r="AD4" s="136" t="s">
        <v>75</v>
      </c>
      <c r="AE4" s="137" t="s">
        <v>76</v>
      </c>
      <c r="AF4" s="110" t="s">
        <v>77</v>
      </c>
      <c r="AG4" s="111" t="s">
        <v>114</v>
      </c>
      <c r="AH4" s="111" t="s">
        <v>87</v>
      </c>
      <c r="AI4" s="136" t="s">
        <v>78</v>
      </c>
      <c r="AJ4" s="53"/>
      <c r="AK4" s="135" t="s">
        <v>52</v>
      </c>
      <c r="AL4" s="135" t="s">
        <v>53</v>
      </c>
      <c r="AM4" s="149" t="s">
        <v>88</v>
      </c>
      <c r="AN4" s="110" t="s">
        <v>104</v>
      </c>
      <c r="AO4" s="111" t="s">
        <v>105</v>
      </c>
      <c r="AP4" s="110" t="s">
        <v>125</v>
      </c>
      <c r="AQ4" s="111" t="s">
        <v>126</v>
      </c>
      <c r="AR4" s="126" t="s">
        <v>127</v>
      </c>
      <c r="AS4" s="150" t="s">
        <v>54</v>
      </c>
      <c r="AT4" s="151" t="s">
        <v>55</v>
      </c>
      <c r="AU4" s="135" t="s">
        <v>56</v>
      </c>
      <c r="AV4" s="110" t="s">
        <v>108</v>
      </c>
      <c r="AW4" s="111" t="s">
        <v>109</v>
      </c>
      <c r="AX4" s="145"/>
      <c r="AY4" s="16" t="s">
        <v>90</v>
      </c>
      <c r="AZ4" s="16" t="s">
        <v>119</v>
      </c>
      <c r="BA4" s="17" t="s">
        <v>118</v>
      </c>
      <c r="BB4" s="14" t="s">
        <v>57</v>
      </c>
      <c r="BC4" s="15" t="s">
        <v>91</v>
      </c>
      <c r="BD4" s="53"/>
      <c r="BE4" s="15" t="s">
        <v>121</v>
      </c>
      <c r="BF4" s="53"/>
      <c r="BG4" s="77" t="s">
        <v>99</v>
      </c>
      <c r="BH4" s="79" t="s">
        <v>380</v>
      </c>
      <c r="BI4" s="78" t="s">
        <v>58</v>
      </c>
      <c r="BJ4" s="79" t="s">
        <v>110</v>
      </c>
      <c r="BK4" s="77" t="s">
        <v>99</v>
      </c>
      <c r="BL4" s="79" t="s">
        <v>380</v>
      </c>
      <c r="BM4" s="78" t="s">
        <v>58</v>
      </c>
      <c r="BN4" s="79" t="s">
        <v>110</v>
      </c>
      <c r="BO4" s="77" t="s">
        <v>99</v>
      </c>
      <c r="BP4" s="79" t="s">
        <v>380</v>
      </c>
      <c r="BQ4" s="78" t="s">
        <v>58</v>
      </c>
      <c r="BR4" s="79" t="s">
        <v>110</v>
      </c>
      <c r="BS4" s="77" t="s">
        <v>99</v>
      </c>
      <c r="BT4" s="79" t="s">
        <v>380</v>
      </c>
      <c r="BU4" s="78" t="s">
        <v>58</v>
      </c>
      <c r="BV4" s="79" t="s">
        <v>110</v>
      </c>
      <c r="BW4" s="80" t="s">
        <v>381</v>
      </c>
      <c r="BX4" s="77" t="s">
        <v>100</v>
      </c>
      <c r="BY4" s="77" t="s">
        <v>111</v>
      </c>
      <c r="BZ4" s="53"/>
      <c r="CA4" s="16" t="s">
        <v>93</v>
      </c>
      <c r="CB4" s="53"/>
      <c r="CC4" s="16" t="s">
        <v>59</v>
      </c>
      <c r="CD4" s="16" t="s">
        <v>60</v>
      </c>
      <c r="CE4" s="16" t="s">
        <v>61</v>
      </c>
      <c r="CF4" s="16" t="s">
        <v>96</v>
      </c>
      <c r="CG4" s="16" t="s">
        <v>97</v>
      </c>
      <c r="CH4" s="16" t="s">
        <v>98</v>
      </c>
      <c r="CI4" s="16" t="s">
        <v>409</v>
      </c>
      <c r="CJ4" s="53"/>
      <c r="CK4" s="340"/>
      <c r="CL4" s="340"/>
      <c r="CM4" s="340"/>
      <c r="CN4" s="340"/>
      <c r="CO4" s="337"/>
      <c r="CP4" s="337"/>
      <c r="CQ4" s="340"/>
      <c r="CR4" s="337"/>
      <c r="CS4" s="340"/>
      <c r="CT4" s="337"/>
      <c r="CU4" s="337"/>
      <c r="CV4" s="340"/>
      <c r="CW4" s="340"/>
      <c r="CX4" s="340"/>
      <c r="CY4" s="340"/>
      <c r="CZ4" s="340"/>
      <c r="DA4" s="340"/>
      <c r="DB4" s="340"/>
      <c r="DC4" s="340"/>
      <c r="DD4" s="340"/>
      <c r="DE4" s="340"/>
      <c r="DF4" s="337"/>
      <c r="DG4" s="340"/>
      <c r="DH4" s="56"/>
    </row>
    <row r="5" spans="1:112" ht="30" customHeight="1">
      <c r="A5" s="82" t="s">
        <v>133</v>
      </c>
      <c r="B5" s="83" t="s">
        <v>3</v>
      </c>
      <c r="C5" s="84" t="s">
        <v>3</v>
      </c>
      <c r="D5" s="85" t="s">
        <v>366</v>
      </c>
      <c r="E5" s="85" t="s">
        <v>367</v>
      </c>
      <c r="F5" s="86" t="s">
        <v>254</v>
      </c>
      <c r="G5" s="112">
        <v>3</v>
      </c>
      <c r="H5" s="112">
        <v>2</v>
      </c>
      <c r="I5" s="45"/>
      <c r="J5" s="129">
        <v>12196</v>
      </c>
      <c r="K5" s="130">
        <v>12962.1</v>
      </c>
      <c r="L5" s="131"/>
      <c r="M5" s="130">
        <v>6333.2</v>
      </c>
      <c r="N5" s="130"/>
      <c r="O5" s="132">
        <f>K5+M5</f>
        <v>19295.3</v>
      </c>
      <c r="P5" s="295">
        <v>1148</v>
      </c>
      <c r="Q5" s="112" t="s">
        <v>160</v>
      </c>
      <c r="R5" s="271">
        <v>52</v>
      </c>
      <c r="S5" s="45"/>
      <c r="T5" s="11">
        <v>9.6999999999999993</v>
      </c>
      <c r="U5" s="11">
        <v>19.57</v>
      </c>
      <c r="V5" s="11">
        <v>3.4</v>
      </c>
      <c r="W5" s="11">
        <f>T5+U5+V5</f>
        <v>32.67</v>
      </c>
      <c r="X5" s="11">
        <v>3.34</v>
      </c>
      <c r="Y5" s="11">
        <f>W5+X5</f>
        <v>36.010000000000005</v>
      </c>
      <c r="Z5" s="45"/>
      <c r="AA5" s="18">
        <v>73652</v>
      </c>
      <c r="AB5" s="138">
        <v>4592</v>
      </c>
      <c r="AC5" s="18">
        <v>23432</v>
      </c>
      <c r="AD5" s="18">
        <f>SUM(AA5:AC5)</f>
        <v>101676</v>
      </c>
      <c r="AE5" s="21">
        <v>311</v>
      </c>
      <c r="AF5" s="139">
        <v>91627</v>
      </c>
      <c r="AG5" s="22">
        <v>51778</v>
      </c>
      <c r="AH5" s="18">
        <v>39236</v>
      </c>
      <c r="AI5" s="18">
        <f>AF5+AG5+AH5</f>
        <v>182641</v>
      </c>
      <c r="AJ5" s="45"/>
      <c r="AK5" s="18">
        <v>4260</v>
      </c>
      <c r="AL5" s="18">
        <v>26832</v>
      </c>
      <c r="AM5" s="18">
        <f>AK5+AL5</f>
        <v>31092</v>
      </c>
      <c r="AN5" s="22">
        <v>8874</v>
      </c>
      <c r="AO5" s="18">
        <v>190</v>
      </c>
      <c r="AP5" s="22">
        <v>0</v>
      </c>
      <c r="AQ5" s="18"/>
      <c r="AR5" s="18">
        <f>AP5+AQ5</f>
        <v>0</v>
      </c>
      <c r="AS5" s="22">
        <v>49609</v>
      </c>
      <c r="AT5" s="20">
        <v>15250</v>
      </c>
      <c r="AU5" s="18">
        <v>737610</v>
      </c>
      <c r="AV5" s="22">
        <v>2448</v>
      </c>
      <c r="AW5" s="18">
        <v>928</v>
      </c>
      <c r="AX5" s="152"/>
      <c r="AY5" s="274">
        <v>2718423.23</v>
      </c>
      <c r="AZ5" s="275">
        <v>862588.11</v>
      </c>
      <c r="BA5" s="276">
        <v>493742</v>
      </c>
      <c r="BB5" s="274">
        <v>332580.65999999997</v>
      </c>
      <c r="BC5" s="274">
        <f>SUM(AY5:BB5)</f>
        <v>4407334</v>
      </c>
      <c r="BD5" s="45"/>
      <c r="BE5" s="279">
        <v>317884000</v>
      </c>
      <c r="BF5" s="45"/>
      <c r="BG5" s="87" t="s">
        <v>248</v>
      </c>
      <c r="BH5" s="18">
        <v>1722</v>
      </c>
      <c r="BI5" s="18">
        <v>1083</v>
      </c>
      <c r="BJ5" s="11">
        <v>84.5</v>
      </c>
      <c r="BK5" s="87" t="s">
        <v>368</v>
      </c>
      <c r="BL5" s="11">
        <v>232</v>
      </c>
      <c r="BM5" s="11">
        <v>50</v>
      </c>
      <c r="BN5" s="11">
        <v>25</v>
      </c>
      <c r="BO5" s="87" t="s">
        <v>369</v>
      </c>
      <c r="BP5" s="11">
        <v>257.89999999999998</v>
      </c>
      <c r="BQ5" s="11">
        <v>87</v>
      </c>
      <c r="BR5" s="11">
        <v>57.5</v>
      </c>
      <c r="BS5" s="11"/>
      <c r="BT5" s="11"/>
      <c r="BU5" s="11"/>
      <c r="BV5" s="11"/>
      <c r="BW5" s="11">
        <f>SUM(BH5+BL5+BP5+BT5)</f>
        <v>2211.9</v>
      </c>
      <c r="BX5" s="18">
        <f>SUM(BI5+BM5+BQ5+BU5)</f>
        <v>1220</v>
      </c>
      <c r="BY5" s="11">
        <f>SUM(BJ5+BN5+BR5+BV5)</f>
        <v>167</v>
      </c>
      <c r="BZ5" s="45"/>
      <c r="CA5" s="113">
        <v>140</v>
      </c>
      <c r="CB5" s="45"/>
      <c r="CC5" s="88" t="s">
        <v>370</v>
      </c>
      <c r="CD5" s="88" t="s">
        <v>205</v>
      </c>
      <c r="CE5" s="88" t="s">
        <v>242</v>
      </c>
      <c r="CF5" s="88" t="s">
        <v>243</v>
      </c>
      <c r="CG5" s="88" t="s">
        <v>371</v>
      </c>
      <c r="CH5" s="88" t="s">
        <v>244</v>
      </c>
      <c r="CI5" s="89" t="s">
        <v>160</v>
      </c>
      <c r="CJ5" s="90"/>
      <c r="CK5" s="91">
        <f t="shared" ref="CK5:CK31" si="0">AD5/O5</f>
        <v>5.2694697672490198</v>
      </c>
      <c r="CL5" s="91">
        <f t="shared" ref="CL5:CL31" si="1">AE5/O5</f>
        <v>1.6117914725347623E-2</v>
      </c>
      <c r="CM5" s="91">
        <f t="shared" ref="CM5:CM31" si="2">AI5/O5</f>
        <v>9.4655693355376709</v>
      </c>
      <c r="CN5" s="300">
        <f t="shared" ref="CN5:CN31" si="3">AZ5/O5</f>
        <v>44.704571061346549</v>
      </c>
      <c r="CO5" s="301">
        <f>AZ5/P5</f>
        <v>751.38337108013934</v>
      </c>
      <c r="CP5" s="301">
        <f>AY5/O5</f>
        <v>140.88525340367863</v>
      </c>
      <c r="CQ5" s="302">
        <f t="shared" ref="CQ5:CQ31" si="4">BC5/O5</f>
        <v>228.41489896503293</v>
      </c>
      <c r="CR5" s="303">
        <f>BC5/P5</f>
        <v>3839.1411149825785</v>
      </c>
      <c r="CS5" s="91">
        <f>AZ5/BC5</f>
        <v>0.19571652840469997</v>
      </c>
      <c r="CT5" s="263">
        <f t="shared" ref="CT5:CT31" si="5">AZ5/BE5</f>
        <v>2.7135310679367317E-3</v>
      </c>
      <c r="CU5" s="263">
        <f>AY5/BE5</f>
        <v>8.5516201822048287E-3</v>
      </c>
      <c r="CV5" s="91">
        <f>BC5/BE5</f>
        <v>1.3864598406966064E-2</v>
      </c>
      <c r="CW5" s="91">
        <f t="shared" ref="CW5:CW31" si="6">O5/Y5</f>
        <v>535.83171341294076</v>
      </c>
      <c r="CX5" s="91">
        <f t="shared" ref="CX5:CX31" si="7">AS5/O5</f>
        <v>2.5710406161085859</v>
      </c>
      <c r="CY5" s="91">
        <f t="shared" ref="CY5:CY31" si="8">AR5/O5</f>
        <v>0</v>
      </c>
      <c r="CZ5" s="91">
        <f t="shared" ref="CZ5:CZ31" si="9">AS5/AD5</f>
        <v>0.48791258507415713</v>
      </c>
      <c r="DA5" s="91">
        <f>BC5/AS5</f>
        <v>88.841419903646511</v>
      </c>
      <c r="DB5" s="91">
        <f t="shared" ref="DB5:DB31" si="10">AM5/O5</f>
        <v>1.6113768637958468</v>
      </c>
      <c r="DC5" s="91">
        <f>AN5/O5</f>
        <v>0.45990474364223416</v>
      </c>
      <c r="DD5" s="91">
        <f>BW5/(O5/100)</f>
        <v>11.463413370095308</v>
      </c>
      <c r="DE5" s="287">
        <f>BX5/(O5/100)</f>
        <v>6.3227832684643408</v>
      </c>
      <c r="DF5" s="288">
        <f>CA5/(O5/100)</f>
        <v>0.72556529310246531</v>
      </c>
      <c r="DG5" s="91">
        <f>BY5/Y5</f>
        <v>4.6376006664815321</v>
      </c>
      <c r="DH5" s="92"/>
    </row>
    <row r="6" spans="1:112" ht="30" customHeight="1">
      <c r="A6" s="82" t="s">
        <v>133</v>
      </c>
      <c r="B6" s="93" t="s">
        <v>6</v>
      </c>
      <c r="C6" s="84" t="s">
        <v>140</v>
      </c>
      <c r="D6" s="85" t="s">
        <v>141</v>
      </c>
      <c r="E6" s="85" t="s">
        <v>141</v>
      </c>
      <c r="F6" s="94" t="s">
        <v>142</v>
      </c>
      <c r="G6" s="112">
        <v>2</v>
      </c>
      <c r="H6" s="113">
        <v>0</v>
      </c>
      <c r="I6" s="95"/>
      <c r="J6" s="129">
        <v>7049</v>
      </c>
      <c r="K6" s="130">
        <v>6193.9</v>
      </c>
      <c r="L6" s="131"/>
      <c r="M6" s="130">
        <v>2232</v>
      </c>
      <c r="N6" s="130"/>
      <c r="O6" s="132">
        <f t="shared" ref="O6:O23" si="11">K6+M6</f>
        <v>8425.9</v>
      </c>
      <c r="P6" s="326">
        <v>519</v>
      </c>
      <c r="Q6" s="112" t="s">
        <v>160</v>
      </c>
      <c r="R6" s="271">
        <v>0</v>
      </c>
      <c r="S6" s="95"/>
      <c r="T6" s="161">
        <v>6.5</v>
      </c>
      <c r="U6" s="161">
        <v>12.5</v>
      </c>
      <c r="V6" s="161">
        <v>2</v>
      </c>
      <c r="W6" s="161">
        <f>T6+U6+V6</f>
        <v>21</v>
      </c>
      <c r="X6" s="161">
        <v>0.25</v>
      </c>
      <c r="Y6" s="161">
        <f>W6+X6</f>
        <v>21.25</v>
      </c>
      <c r="Z6" s="95"/>
      <c r="AA6" s="162">
        <v>51749</v>
      </c>
      <c r="AB6" s="163">
        <v>3365</v>
      </c>
      <c r="AC6" s="164">
        <v>164</v>
      </c>
      <c r="AD6" s="18">
        <f t="shared" ref="AD6:AD31" si="12">SUM(AA6:AC6)</f>
        <v>55278</v>
      </c>
      <c r="AE6" s="165">
        <v>158</v>
      </c>
      <c r="AF6" s="162">
        <v>242489</v>
      </c>
      <c r="AG6" s="163">
        <v>46061</v>
      </c>
      <c r="AH6" s="163">
        <v>7222</v>
      </c>
      <c r="AI6" s="18">
        <f t="shared" ref="AI6:AI31" si="13">AF6+AG6+AH6</f>
        <v>295772</v>
      </c>
      <c r="AJ6" s="95"/>
      <c r="AK6" s="164">
        <v>5392</v>
      </c>
      <c r="AL6" s="164">
        <v>7946</v>
      </c>
      <c r="AM6" s="18">
        <f t="shared" ref="AM6:AM31" si="14">AK6+AL6</f>
        <v>13338</v>
      </c>
      <c r="AN6" s="166">
        <v>6356</v>
      </c>
      <c r="AO6" s="167">
        <v>268</v>
      </c>
      <c r="AP6" s="166">
        <v>233709</v>
      </c>
      <c r="AQ6" s="167">
        <v>23314</v>
      </c>
      <c r="AR6" s="18">
        <f>AP6+AQ6</f>
        <v>257023</v>
      </c>
      <c r="AS6" s="168">
        <v>40879</v>
      </c>
      <c r="AT6" s="164">
        <v>1993</v>
      </c>
      <c r="AU6" s="169">
        <v>615714</v>
      </c>
      <c r="AV6" s="164">
        <v>645</v>
      </c>
      <c r="AW6" s="164">
        <v>381</v>
      </c>
      <c r="AX6" s="154"/>
      <c r="AY6" s="274">
        <v>1756504</v>
      </c>
      <c r="AZ6" s="275">
        <v>378975</v>
      </c>
      <c r="BA6" s="275"/>
      <c r="BB6" s="274">
        <v>25885</v>
      </c>
      <c r="BC6" s="274">
        <f t="shared" ref="BC6:BC31" si="15">SUM(AY6:BB6)</f>
        <v>2161364</v>
      </c>
      <c r="BD6" s="95"/>
      <c r="BE6" s="274">
        <v>129455545</v>
      </c>
      <c r="BF6" s="95"/>
      <c r="BG6" s="170" t="s">
        <v>143</v>
      </c>
      <c r="BH6" s="234">
        <v>2250</v>
      </c>
      <c r="BI6" s="234">
        <v>398</v>
      </c>
      <c r="BJ6" s="161">
        <v>78</v>
      </c>
      <c r="BK6" s="170" t="s">
        <v>144</v>
      </c>
      <c r="BL6" s="161">
        <v>1139</v>
      </c>
      <c r="BM6" s="161">
        <v>191</v>
      </c>
      <c r="BN6" s="161">
        <v>66</v>
      </c>
      <c r="BO6" s="11"/>
      <c r="BP6" s="11"/>
      <c r="BQ6" s="11"/>
      <c r="BR6" s="11"/>
      <c r="BS6" s="11"/>
      <c r="BT6" s="11"/>
      <c r="BU6" s="11"/>
      <c r="BV6" s="11"/>
      <c r="BW6" s="11">
        <f t="shared" ref="BW6:BW28" si="16">SUM(BH6+BL6+BP6+BT6)</f>
        <v>3389</v>
      </c>
      <c r="BX6" s="18">
        <f t="shared" ref="BX6:BX28" si="17">SUM(BI6+BM6+BQ6+BU6)</f>
        <v>589</v>
      </c>
      <c r="BY6" s="11">
        <f t="shared" ref="BY6:BY28" si="18">SUM(BJ6+BN6+BR6+BV6)</f>
        <v>144</v>
      </c>
      <c r="BZ6" s="95"/>
      <c r="CA6" s="171">
        <v>138</v>
      </c>
      <c r="CB6" s="95"/>
      <c r="CC6" s="175" t="s">
        <v>145</v>
      </c>
      <c r="CD6" s="175" t="s">
        <v>146</v>
      </c>
      <c r="CE6" s="175" t="s">
        <v>147</v>
      </c>
      <c r="CF6" s="175" t="s">
        <v>148</v>
      </c>
      <c r="CG6" s="175" t="s">
        <v>148</v>
      </c>
      <c r="CH6" s="175" t="s">
        <v>148</v>
      </c>
      <c r="CI6" s="175" t="s">
        <v>149</v>
      </c>
      <c r="CJ6" s="95"/>
      <c r="CK6" s="91">
        <f t="shared" si="0"/>
        <v>6.5604861201770737</v>
      </c>
      <c r="CL6" s="91">
        <f t="shared" si="1"/>
        <v>1.8751706049205428E-2</v>
      </c>
      <c r="CM6" s="91">
        <f t="shared" si="2"/>
        <v>35.102718997377139</v>
      </c>
      <c r="CN6" s="300">
        <f t="shared" si="3"/>
        <v>44.977391139225489</v>
      </c>
      <c r="CO6" s="301">
        <f>AZ6/P6</f>
        <v>730.2023121387283</v>
      </c>
      <c r="CP6" s="301">
        <f t="shared" ref="CP6:CP31" si="19">AY6/O6</f>
        <v>208.46485241932612</v>
      </c>
      <c r="CQ6" s="302">
        <f t="shared" si="4"/>
        <v>256.51431894515719</v>
      </c>
      <c r="CR6" s="303">
        <f t="shared" ref="CR6:CR31" si="20">BC6/P6</f>
        <v>4164.4778420038538</v>
      </c>
      <c r="CS6" s="91">
        <f t="shared" ref="CS6:CS31" si="21">AZ6/BC6</f>
        <v>0.17534066450630251</v>
      </c>
      <c r="CT6" s="263">
        <f t="shared" si="5"/>
        <v>2.9274528178765925E-3</v>
      </c>
      <c r="CU6" s="263">
        <f t="shared" ref="CU6:CU31" si="22">AY6/BE6</f>
        <v>1.356839523559999E-2</v>
      </c>
      <c r="CV6" s="91">
        <f t="shared" ref="CV6:CV31" si="23">BC6/BE6</f>
        <v>1.6695800863531954E-2</v>
      </c>
      <c r="CW6" s="91">
        <f t="shared" si="6"/>
        <v>396.51294117647058</v>
      </c>
      <c r="CX6" s="91">
        <f t="shared" si="7"/>
        <v>4.8515885543384094</v>
      </c>
      <c r="CY6" s="91">
        <f t="shared" si="8"/>
        <v>30.503922429651432</v>
      </c>
      <c r="CZ6" s="91">
        <f t="shared" si="9"/>
        <v>0.73951662505879379</v>
      </c>
      <c r="DA6" s="91">
        <f t="shared" ref="DA6:DA31" si="24">BC6/AS6</f>
        <v>52.872232686709559</v>
      </c>
      <c r="DB6" s="91">
        <f t="shared" si="10"/>
        <v>1.5829762992677341</v>
      </c>
      <c r="DC6" s="91">
        <f t="shared" ref="DC6:DC31" si="25">AN6/O6</f>
        <v>0.75434078258702342</v>
      </c>
      <c r="DD6" s="91">
        <f t="shared" ref="DD6:DD31" si="26">BW6/(O6/100)</f>
        <v>40.221222658707084</v>
      </c>
      <c r="DE6" s="287">
        <f t="shared" ref="DE6:DE31" si="27">BX6/(O6/100)</f>
        <v>6.9903511791025288</v>
      </c>
      <c r="DF6" s="288">
        <f t="shared" ref="DF6:DF31" si="28">CA6/(O6/100)</f>
        <v>1.6378072372090815</v>
      </c>
      <c r="DG6" s="91">
        <f t="shared" ref="DG6:DG31" si="29">BY6/Y6</f>
        <v>6.776470588235294</v>
      </c>
      <c r="DH6" s="92"/>
    </row>
    <row r="7" spans="1:112" ht="30" customHeight="1">
      <c r="A7" s="82" t="s">
        <v>133</v>
      </c>
      <c r="B7" s="83" t="s">
        <v>71</v>
      </c>
      <c r="C7" s="84" t="s">
        <v>382</v>
      </c>
      <c r="D7" s="85" t="s">
        <v>383</v>
      </c>
      <c r="E7" s="85" t="s">
        <v>384</v>
      </c>
      <c r="F7" s="86" t="s">
        <v>194</v>
      </c>
      <c r="G7" s="112">
        <v>1</v>
      </c>
      <c r="H7" s="112">
        <v>1</v>
      </c>
      <c r="I7" s="95"/>
      <c r="J7" s="129">
        <v>5450</v>
      </c>
      <c r="K7" s="130">
        <v>4055.1</v>
      </c>
      <c r="L7" s="131"/>
      <c r="M7" s="130">
        <v>0</v>
      </c>
      <c r="N7" s="130"/>
      <c r="O7" s="132">
        <f t="shared" si="11"/>
        <v>4055.1</v>
      </c>
      <c r="P7" s="295">
        <v>358</v>
      </c>
      <c r="Q7" s="112" t="s">
        <v>160</v>
      </c>
      <c r="R7" s="271">
        <v>0</v>
      </c>
      <c r="S7" s="95"/>
      <c r="T7" s="11">
        <v>7.5</v>
      </c>
      <c r="U7" s="11">
        <v>12.71</v>
      </c>
      <c r="V7" s="11"/>
      <c r="W7" s="11">
        <f t="shared" ref="W7:W29" si="30">T7+U7+V7</f>
        <v>20.21</v>
      </c>
      <c r="X7" s="11"/>
      <c r="Y7" s="11">
        <f t="shared" ref="Y7:Y29" si="31">W7+X7</f>
        <v>20.21</v>
      </c>
      <c r="Z7" s="95"/>
      <c r="AA7" s="234">
        <v>73290</v>
      </c>
      <c r="AB7" s="234">
        <v>2195</v>
      </c>
      <c r="AC7" s="234">
        <v>7581</v>
      </c>
      <c r="AD7" s="18">
        <f t="shared" si="12"/>
        <v>83066</v>
      </c>
      <c r="AE7" s="13">
        <v>122</v>
      </c>
      <c r="AF7" s="18">
        <v>178273</v>
      </c>
      <c r="AG7" s="18">
        <v>194009</v>
      </c>
      <c r="AH7" s="18">
        <v>34260</v>
      </c>
      <c r="AI7" s="18">
        <f t="shared" si="13"/>
        <v>406542</v>
      </c>
      <c r="AJ7" s="95"/>
      <c r="AK7" s="18">
        <v>2302</v>
      </c>
      <c r="AL7" s="18">
        <v>5761</v>
      </c>
      <c r="AM7" s="18">
        <f t="shared" si="14"/>
        <v>8063</v>
      </c>
      <c r="AN7" s="22">
        <v>5109</v>
      </c>
      <c r="AO7" s="18">
        <v>238</v>
      </c>
      <c r="AP7" s="22">
        <v>198072</v>
      </c>
      <c r="AQ7" s="18">
        <v>324847</v>
      </c>
      <c r="AR7" s="18">
        <f>AP7+AQ7</f>
        <v>522919</v>
      </c>
      <c r="AS7" s="22">
        <v>9677</v>
      </c>
      <c r="AT7" s="18">
        <v>2397</v>
      </c>
      <c r="AU7" s="18">
        <v>381343</v>
      </c>
      <c r="AV7" s="18">
        <v>555</v>
      </c>
      <c r="AW7" s="18">
        <v>446</v>
      </c>
      <c r="AX7" s="154"/>
      <c r="AY7" s="274">
        <v>1505109.62</v>
      </c>
      <c r="AZ7" s="275">
        <v>427918.72</v>
      </c>
      <c r="BA7" s="275"/>
      <c r="BB7" s="274">
        <v>153053.25</v>
      </c>
      <c r="BC7" s="274">
        <f t="shared" si="15"/>
        <v>2086081.59</v>
      </c>
      <c r="BD7" s="95"/>
      <c r="BE7" s="274">
        <v>97749471</v>
      </c>
      <c r="BF7" s="95"/>
      <c r="BG7" s="87" t="s">
        <v>385</v>
      </c>
      <c r="BH7" s="18">
        <v>2415.1</v>
      </c>
      <c r="BI7" s="18">
        <v>570</v>
      </c>
      <c r="BJ7" s="11">
        <v>73</v>
      </c>
      <c r="BK7" s="87"/>
      <c r="BL7" s="11"/>
      <c r="BM7" s="11"/>
      <c r="BN7" s="11"/>
      <c r="BO7" s="11"/>
      <c r="BP7" s="11"/>
      <c r="BQ7" s="11"/>
      <c r="BR7" s="11"/>
      <c r="BS7" s="11"/>
      <c r="BT7" s="11"/>
      <c r="BU7" s="11"/>
      <c r="BV7" s="11"/>
      <c r="BW7" s="11">
        <f t="shared" si="16"/>
        <v>2415.1</v>
      </c>
      <c r="BX7" s="18">
        <f t="shared" si="17"/>
        <v>570</v>
      </c>
      <c r="BY7" s="11">
        <f t="shared" si="18"/>
        <v>73</v>
      </c>
      <c r="BZ7" s="95"/>
      <c r="CA7" s="113">
        <v>66</v>
      </c>
      <c r="CB7" s="95"/>
      <c r="CC7" s="88" t="s">
        <v>386</v>
      </c>
      <c r="CD7" s="88" t="s">
        <v>387</v>
      </c>
      <c r="CE7" s="87" t="s">
        <v>344</v>
      </c>
      <c r="CF7" s="88" t="s">
        <v>388</v>
      </c>
      <c r="CG7" s="88" t="s">
        <v>389</v>
      </c>
      <c r="CH7" s="87" t="s">
        <v>217</v>
      </c>
      <c r="CI7" s="89" t="s">
        <v>160</v>
      </c>
      <c r="CJ7" s="95"/>
      <c r="CK7" s="91">
        <f t="shared" si="0"/>
        <v>20.484328376612169</v>
      </c>
      <c r="CL7" s="91">
        <f t="shared" si="1"/>
        <v>3.0085571255949298E-2</v>
      </c>
      <c r="CM7" s="91">
        <f t="shared" si="2"/>
        <v>100.25449434046017</v>
      </c>
      <c r="CN7" s="300">
        <f t="shared" si="3"/>
        <v>105.52605854356243</v>
      </c>
      <c r="CO7" s="301">
        <f t="shared" ref="CO7:CO31" si="32">AZ7/P7</f>
        <v>1195.303687150838</v>
      </c>
      <c r="CP7" s="301">
        <f t="shared" si="19"/>
        <v>371.16461246331784</v>
      </c>
      <c r="CQ7" s="302">
        <f t="shared" si="4"/>
        <v>514.43406821040173</v>
      </c>
      <c r="CR7" s="303">
        <f t="shared" si="20"/>
        <v>5827.0435474860342</v>
      </c>
      <c r="CS7" s="91">
        <f t="shared" si="21"/>
        <v>0.20513038514471524</v>
      </c>
      <c r="CT7" s="263">
        <f t="shared" si="5"/>
        <v>4.3777088062195236E-3</v>
      </c>
      <c r="CU7" s="263">
        <f t="shared" si="22"/>
        <v>1.5397624197884407E-2</v>
      </c>
      <c r="CV7" s="91">
        <f t="shared" si="23"/>
        <v>2.1341103626023716E-2</v>
      </c>
      <c r="CW7" s="91">
        <f t="shared" si="6"/>
        <v>200.64819396338444</v>
      </c>
      <c r="CX7" s="91">
        <f t="shared" si="7"/>
        <v>2.3863776479001753</v>
      </c>
      <c r="CY7" s="91">
        <f t="shared" si="8"/>
        <v>128.9534166851619</v>
      </c>
      <c r="CZ7" s="91">
        <f t="shared" si="9"/>
        <v>0.1164977247008403</v>
      </c>
      <c r="DA7" s="91">
        <f t="shared" si="24"/>
        <v>215.57110571458097</v>
      </c>
      <c r="DB7" s="91">
        <f t="shared" si="10"/>
        <v>1.9883603363665507</v>
      </c>
      <c r="DC7" s="91">
        <f t="shared" si="25"/>
        <v>1.2598949471036474</v>
      </c>
      <c r="DD7" s="91">
        <f t="shared" si="26"/>
        <v>59.557100934625531</v>
      </c>
      <c r="DE7" s="287">
        <f t="shared" si="27"/>
        <v>14.056373455648442</v>
      </c>
      <c r="DF7" s="288">
        <f t="shared" si="28"/>
        <v>1.6275800843382406</v>
      </c>
      <c r="DG7" s="91">
        <f t="shared" si="29"/>
        <v>3.6120732310737256</v>
      </c>
      <c r="DH7" s="92"/>
    </row>
    <row r="8" spans="1:112" ht="30" customHeight="1">
      <c r="A8" s="82" t="s">
        <v>133</v>
      </c>
      <c r="B8" s="93" t="s">
        <v>435</v>
      </c>
      <c r="C8" s="220" t="s">
        <v>472</v>
      </c>
      <c r="D8" s="221" t="s">
        <v>161</v>
      </c>
      <c r="E8" s="221" t="s">
        <v>161</v>
      </c>
      <c r="F8" s="222" t="s">
        <v>152</v>
      </c>
      <c r="G8" s="225">
        <v>3</v>
      </c>
      <c r="H8" s="226">
        <v>1</v>
      </c>
      <c r="I8" s="95"/>
      <c r="J8" s="129">
        <v>1690</v>
      </c>
      <c r="K8" s="130">
        <v>778.7</v>
      </c>
      <c r="L8" s="130"/>
      <c r="M8" s="130">
        <v>382.9</v>
      </c>
      <c r="N8" s="130"/>
      <c r="O8" s="132">
        <f t="shared" ref="O8" si="33">K8+M8</f>
        <v>1161.5999999999999</v>
      </c>
      <c r="P8" s="247">
        <v>89</v>
      </c>
      <c r="Q8" s="225" t="s">
        <v>160</v>
      </c>
      <c r="R8" s="271">
        <v>0</v>
      </c>
      <c r="S8" s="95"/>
      <c r="T8" s="237">
        <v>3.7</v>
      </c>
      <c r="U8" s="237">
        <v>3.5</v>
      </c>
      <c r="V8" s="237">
        <v>0</v>
      </c>
      <c r="W8" s="11">
        <f t="shared" ref="W8" si="34">T8+U8+V8</f>
        <v>7.2</v>
      </c>
      <c r="X8" s="11">
        <v>0</v>
      </c>
      <c r="Y8" s="11">
        <f t="shared" ref="Y8" si="35">W8+X8</f>
        <v>7.2</v>
      </c>
      <c r="Z8" s="95"/>
      <c r="AA8" s="234">
        <v>36600</v>
      </c>
      <c r="AB8" s="234">
        <v>2866</v>
      </c>
      <c r="AC8" s="234">
        <v>1560</v>
      </c>
      <c r="AD8" s="18">
        <f t="shared" ref="AD8" si="36">SUM(AA8:AC8)</f>
        <v>41026</v>
      </c>
      <c r="AE8" s="21">
        <v>74</v>
      </c>
      <c r="AF8" s="236">
        <v>38827</v>
      </c>
      <c r="AG8" s="234">
        <v>9027</v>
      </c>
      <c r="AH8" s="183">
        <v>38114</v>
      </c>
      <c r="AI8" s="18">
        <f t="shared" ref="AI8" si="37">AF8+AG8+AH8</f>
        <v>85968</v>
      </c>
      <c r="AJ8" s="95"/>
      <c r="AK8" s="234">
        <v>1475</v>
      </c>
      <c r="AL8" s="234">
        <v>2155</v>
      </c>
      <c r="AM8" s="18">
        <f t="shared" ref="AM8" si="38">AK8+AL8</f>
        <v>3630</v>
      </c>
      <c r="AN8" s="236">
        <v>675</v>
      </c>
      <c r="AO8" s="234">
        <v>57</v>
      </c>
      <c r="AP8" s="236">
        <v>21928</v>
      </c>
      <c r="AQ8" s="167">
        <v>2000</v>
      </c>
      <c r="AR8" s="18">
        <f t="shared" ref="AR8" si="39">AP8+AQ8</f>
        <v>23928</v>
      </c>
      <c r="AS8" s="236">
        <v>4465</v>
      </c>
      <c r="AT8" s="235">
        <v>0</v>
      </c>
      <c r="AU8" s="234">
        <v>64024</v>
      </c>
      <c r="AV8" s="236">
        <v>375</v>
      </c>
      <c r="AW8" s="234">
        <v>269</v>
      </c>
      <c r="AX8" s="154"/>
      <c r="AY8" s="274">
        <v>517010</v>
      </c>
      <c r="AZ8" s="275">
        <v>96352</v>
      </c>
      <c r="BA8" s="275">
        <v>44130</v>
      </c>
      <c r="BB8" s="274"/>
      <c r="BC8" s="274">
        <f t="shared" ref="BC8" si="40">SUM(AY8:BB8)</f>
        <v>657492</v>
      </c>
      <c r="BD8" s="95"/>
      <c r="BE8" s="283">
        <v>34831000</v>
      </c>
      <c r="BF8" s="95"/>
      <c r="BG8" s="240" t="s">
        <v>163</v>
      </c>
      <c r="BH8" s="234">
        <v>903</v>
      </c>
      <c r="BI8" s="234">
        <v>80</v>
      </c>
      <c r="BJ8" s="237">
        <v>68</v>
      </c>
      <c r="BK8" s="240" t="s">
        <v>164</v>
      </c>
      <c r="BL8" s="237">
        <v>389</v>
      </c>
      <c r="BM8" s="237">
        <v>59</v>
      </c>
      <c r="BN8" s="237">
        <v>56</v>
      </c>
      <c r="BO8" s="240" t="s">
        <v>165</v>
      </c>
      <c r="BP8" s="237">
        <v>133</v>
      </c>
      <c r="BQ8" s="237">
        <v>20</v>
      </c>
      <c r="BR8" s="237">
        <v>30</v>
      </c>
      <c r="BS8" s="11"/>
      <c r="BT8" s="11"/>
      <c r="BU8" s="11"/>
      <c r="BV8" s="11"/>
      <c r="BW8" s="11">
        <f t="shared" ref="BW8" si="41">SUM(BH8+BL8+BP8+BT8)</f>
        <v>1425</v>
      </c>
      <c r="BX8" s="18">
        <f t="shared" ref="BX8" si="42">SUM(BI8+BM8+BQ8+BU8)</f>
        <v>159</v>
      </c>
      <c r="BY8" s="11">
        <f t="shared" ref="BY8" si="43">SUM(BJ8+BN8+BR8+BV8)</f>
        <v>154</v>
      </c>
      <c r="BZ8" s="95"/>
      <c r="CA8" s="113">
        <v>30</v>
      </c>
      <c r="CB8" s="95"/>
      <c r="CC8" s="237" t="s">
        <v>166</v>
      </c>
      <c r="CD8" s="237" t="s">
        <v>156</v>
      </c>
      <c r="CE8" s="237" t="s">
        <v>167</v>
      </c>
      <c r="CF8" s="237" t="s">
        <v>148</v>
      </c>
      <c r="CG8" s="237" t="s">
        <v>148</v>
      </c>
      <c r="CH8" s="237" t="s">
        <v>148</v>
      </c>
      <c r="CI8" s="89" t="s">
        <v>160</v>
      </c>
      <c r="CJ8" s="95"/>
      <c r="CK8" s="91">
        <f t="shared" ref="CK8" si="44">AD8/O8</f>
        <v>35.318526170798904</v>
      </c>
      <c r="CL8" s="91">
        <f t="shared" ref="CL8" si="45">AE8/O8</f>
        <v>6.370523415977962E-2</v>
      </c>
      <c r="CM8" s="91">
        <f t="shared" ref="CM8" si="46">AI8/O8</f>
        <v>74.008264462809919</v>
      </c>
      <c r="CN8" s="300">
        <f t="shared" ref="CN8" si="47">AZ8/O8</f>
        <v>82.947658402203857</v>
      </c>
      <c r="CO8" s="301">
        <f t="shared" ref="CO8" si="48">AZ8/P8</f>
        <v>1082.6067415730338</v>
      </c>
      <c r="CP8" s="301">
        <f t="shared" ref="CP8" si="49">AY8/O8</f>
        <v>445.08436639118463</v>
      </c>
      <c r="CQ8" s="302">
        <f t="shared" ref="CQ8" si="50">BC8/O8</f>
        <v>566.02272727272737</v>
      </c>
      <c r="CR8" s="303">
        <f t="shared" ref="CR8" si="51">BC8/P8</f>
        <v>7387.5505617977524</v>
      </c>
      <c r="CS8" s="91">
        <f t="shared" ref="CS8" si="52">AZ8/BC8</f>
        <v>0.14654474883344587</v>
      </c>
      <c r="CT8" s="263">
        <f t="shared" ref="CT8" si="53">AZ8/BE8</f>
        <v>2.7662714248801357E-3</v>
      </c>
      <c r="CU8" s="263">
        <f t="shared" ref="CU8" si="54">AY8/BE8</f>
        <v>1.4843386638339411E-2</v>
      </c>
      <c r="CV8" s="91">
        <f t="shared" ref="CV8" si="55">BC8/BE8</f>
        <v>1.887663288449944E-2</v>
      </c>
      <c r="CW8" s="91">
        <f t="shared" ref="CW8" si="56">O8/Y8</f>
        <v>161.33333333333331</v>
      </c>
      <c r="CX8" s="91">
        <f t="shared" ref="CX8" si="57">AS8/O8</f>
        <v>3.8438360881542701</v>
      </c>
      <c r="CY8" s="91">
        <f t="shared" ref="CY8" si="58">AR8/O8</f>
        <v>20.599173553719009</v>
      </c>
      <c r="CZ8" s="91">
        <f t="shared" ref="CZ8" si="59">AS8/AD8</f>
        <v>0.10883342270755131</v>
      </c>
      <c r="DA8" s="91">
        <f t="shared" ref="DA8" si="60">BC8/AS8</f>
        <v>147.25464725643897</v>
      </c>
      <c r="DB8" s="91">
        <f t="shared" ref="DB8" si="61">AM8/O8</f>
        <v>3.1250000000000004</v>
      </c>
      <c r="DC8" s="91">
        <f t="shared" ref="DC8" si="62">AN8/O8</f>
        <v>0.58109504132231404</v>
      </c>
      <c r="DD8" s="91">
        <f t="shared" ref="DD8" si="63">BW8/(O8/100)</f>
        <v>122.67561983471074</v>
      </c>
      <c r="DE8" s="287">
        <f t="shared" ref="DE8" si="64">BX8/(O8/100)</f>
        <v>13.688016528925621</v>
      </c>
      <c r="DF8" s="288">
        <f t="shared" ref="DF8" si="65">CA8/(O8/100)</f>
        <v>2.5826446280991737</v>
      </c>
      <c r="DG8" s="91">
        <f t="shared" si="29"/>
        <v>21.388888888888889</v>
      </c>
      <c r="DH8" s="92"/>
    </row>
    <row r="9" spans="1:112" ht="30" customHeight="1">
      <c r="A9" s="82" t="s">
        <v>133</v>
      </c>
      <c r="B9" s="93" t="s">
        <v>7</v>
      </c>
      <c r="C9" s="84" t="s">
        <v>375</v>
      </c>
      <c r="D9" s="85" t="s">
        <v>376</v>
      </c>
      <c r="E9" s="85" t="s">
        <v>376</v>
      </c>
      <c r="F9" s="86" t="s">
        <v>152</v>
      </c>
      <c r="G9" s="112">
        <v>4</v>
      </c>
      <c r="H9" s="113">
        <v>2</v>
      </c>
      <c r="I9" s="95"/>
      <c r="J9" s="129">
        <v>3141</v>
      </c>
      <c r="K9" s="130">
        <v>1589.6</v>
      </c>
      <c r="L9" s="131"/>
      <c r="M9" s="130">
        <v>1216.8</v>
      </c>
      <c r="N9" s="130"/>
      <c r="O9" s="132">
        <f t="shared" si="11"/>
        <v>2806.3999999999996</v>
      </c>
      <c r="P9" s="295">
        <v>250</v>
      </c>
      <c r="Q9" s="112" t="s">
        <v>160</v>
      </c>
      <c r="R9" s="271">
        <v>0</v>
      </c>
      <c r="S9" s="95"/>
      <c r="T9" s="11">
        <v>4</v>
      </c>
      <c r="U9" s="11">
        <v>7.3</v>
      </c>
      <c r="V9" s="11">
        <v>0</v>
      </c>
      <c r="W9" s="11">
        <f t="shared" si="30"/>
        <v>11.3</v>
      </c>
      <c r="X9" s="11">
        <v>0</v>
      </c>
      <c r="Y9" s="11">
        <f t="shared" si="31"/>
        <v>11.3</v>
      </c>
      <c r="Z9" s="95"/>
      <c r="AA9" s="18">
        <v>144810</v>
      </c>
      <c r="AB9" s="18">
        <v>9039</v>
      </c>
      <c r="AC9" s="18">
        <v>251</v>
      </c>
      <c r="AD9" s="18">
        <f t="shared" si="12"/>
        <v>154100</v>
      </c>
      <c r="AE9" s="13">
        <v>242</v>
      </c>
      <c r="AF9" s="18">
        <v>11308</v>
      </c>
      <c r="AG9" s="18">
        <v>18</v>
      </c>
      <c r="AH9" s="18">
        <v>54200</v>
      </c>
      <c r="AI9" s="18">
        <f t="shared" si="13"/>
        <v>65526</v>
      </c>
      <c r="AJ9" s="95"/>
      <c r="AK9" s="18">
        <v>19585</v>
      </c>
      <c r="AL9" s="18">
        <v>0</v>
      </c>
      <c r="AM9" s="18">
        <f t="shared" si="14"/>
        <v>19585</v>
      </c>
      <c r="AN9" s="22">
        <v>2786</v>
      </c>
      <c r="AO9" s="18">
        <v>141</v>
      </c>
      <c r="AP9" s="22">
        <v>89299</v>
      </c>
      <c r="AQ9" s="18">
        <v>5830</v>
      </c>
      <c r="AR9" s="18">
        <f t="shared" ref="AR9:AR31" si="66">AP9+AQ9</f>
        <v>95129</v>
      </c>
      <c r="AS9" s="22">
        <v>24231</v>
      </c>
      <c r="AT9" s="18">
        <v>0</v>
      </c>
      <c r="AU9" s="18">
        <v>164231</v>
      </c>
      <c r="AV9" s="18">
        <v>848</v>
      </c>
      <c r="AW9" s="18">
        <v>641</v>
      </c>
      <c r="AX9" s="154"/>
      <c r="AY9" s="274">
        <v>852165</v>
      </c>
      <c r="AZ9" s="275">
        <v>186919</v>
      </c>
      <c r="BA9" s="275"/>
      <c r="BB9" s="274">
        <v>55081</v>
      </c>
      <c r="BC9" s="274">
        <f t="shared" si="15"/>
        <v>1094165</v>
      </c>
      <c r="BD9" s="95"/>
      <c r="BE9" s="274">
        <v>64075000</v>
      </c>
      <c r="BF9" s="95"/>
      <c r="BG9" s="87" t="s">
        <v>377</v>
      </c>
      <c r="BH9" s="18">
        <v>2300</v>
      </c>
      <c r="BI9" s="18">
        <v>257</v>
      </c>
      <c r="BJ9" s="11">
        <v>72</v>
      </c>
      <c r="BK9" s="87"/>
      <c r="BL9" s="11"/>
      <c r="BM9" s="11"/>
      <c r="BN9" s="11"/>
      <c r="BO9" s="11"/>
      <c r="BP9" s="11"/>
      <c r="BQ9" s="11"/>
      <c r="BR9" s="11"/>
      <c r="BS9" s="11"/>
      <c r="BT9" s="11"/>
      <c r="BU9" s="11"/>
      <c r="BV9" s="11"/>
      <c r="BW9" s="11">
        <f t="shared" si="16"/>
        <v>2300</v>
      </c>
      <c r="BX9" s="18">
        <f t="shared" si="17"/>
        <v>257</v>
      </c>
      <c r="BY9" s="11">
        <f t="shared" si="18"/>
        <v>72</v>
      </c>
      <c r="BZ9" s="95"/>
      <c r="CA9" s="113">
        <v>43</v>
      </c>
      <c r="CB9" s="95"/>
      <c r="CC9" s="87" t="s">
        <v>278</v>
      </c>
      <c r="CD9" s="87" t="s">
        <v>4</v>
      </c>
      <c r="CE9" s="87" t="s">
        <v>378</v>
      </c>
      <c r="CF9" s="87" t="s">
        <v>177</v>
      </c>
      <c r="CG9" s="87" t="s">
        <v>177</v>
      </c>
      <c r="CH9" s="87" t="s">
        <v>177</v>
      </c>
      <c r="CI9" s="89" t="s">
        <v>160</v>
      </c>
      <c r="CJ9" s="95"/>
      <c r="CK9" s="91">
        <f t="shared" si="0"/>
        <v>54.910205245153939</v>
      </c>
      <c r="CL9" s="91">
        <f t="shared" si="1"/>
        <v>8.6231470923603198E-2</v>
      </c>
      <c r="CM9" s="91">
        <f t="shared" si="2"/>
        <v>23.348774230330676</v>
      </c>
      <c r="CN9" s="300">
        <f t="shared" si="3"/>
        <v>66.604546750285067</v>
      </c>
      <c r="CO9" s="301">
        <f t="shared" si="32"/>
        <v>747.67600000000004</v>
      </c>
      <c r="CP9" s="301">
        <f t="shared" si="19"/>
        <v>303.65058437856334</v>
      </c>
      <c r="CQ9" s="302">
        <f t="shared" si="4"/>
        <v>389.88205530216652</v>
      </c>
      <c r="CR9" s="303">
        <f t="shared" si="20"/>
        <v>4376.66</v>
      </c>
      <c r="CS9" s="91">
        <f t="shared" si="21"/>
        <v>0.17083255267715564</v>
      </c>
      <c r="CT9" s="263">
        <f t="shared" si="5"/>
        <v>2.9171907920405773E-3</v>
      </c>
      <c r="CU9" s="263">
        <f t="shared" si="22"/>
        <v>1.3299492781896216E-2</v>
      </c>
      <c r="CV9" s="91">
        <f t="shared" si="23"/>
        <v>1.707631681623098E-2</v>
      </c>
      <c r="CW9" s="91">
        <f t="shared" si="6"/>
        <v>248.35398230088489</v>
      </c>
      <c r="CX9" s="91">
        <f t="shared" si="7"/>
        <v>8.6341932725199548</v>
      </c>
      <c r="CY9" s="91">
        <f t="shared" si="8"/>
        <v>33.897163625997727</v>
      </c>
      <c r="CZ9" s="91">
        <f t="shared" si="9"/>
        <v>0.1572420506164828</v>
      </c>
      <c r="DA9" s="91">
        <f t="shared" si="24"/>
        <v>45.155585819817588</v>
      </c>
      <c r="DB9" s="91">
        <f t="shared" si="10"/>
        <v>6.9786915621436725</v>
      </c>
      <c r="DC9" s="91">
        <f t="shared" si="25"/>
        <v>0.99273090079817572</v>
      </c>
      <c r="DD9" s="91">
        <f t="shared" si="26"/>
        <v>81.955530216647674</v>
      </c>
      <c r="DE9" s="287">
        <f t="shared" si="27"/>
        <v>9.157639680729762</v>
      </c>
      <c r="DF9" s="288">
        <f t="shared" si="28"/>
        <v>1.5322120866590652</v>
      </c>
      <c r="DG9" s="91">
        <f t="shared" si="29"/>
        <v>6.3716814159292028</v>
      </c>
      <c r="DH9" s="92"/>
    </row>
    <row r="10" spans="1:112" ht="30" customHeight="1">
      <c r="A10" s="82" t="s">
        <v>133</v>
      </c>
      <c r="B10" s="93" t="s">
        <v>64</v>
      </c>
      <c r="C10" s="176" t="s">
        <v>150</v>
      </c>
      <c r="D10" s="177" t="s">
        <v>151</v>
      </c>
      <c r="E10" s="177" t="s">
        <v>151</v>
      </c>
      <c r="F10" s="178" t="s">
        <v>152</v>
      </c>
      <c r="G10" s="179">
        <v>1</v>
      </c>
      <c r="H10" s="171">
        <v>5</v>
      </c>
      <c r="I10" s="95"/>
      <c r="J10" s="129">
        <v>1738</v>
      </c>
      <c r="K10" s="130">
        <v>1579.3</v>
      </c>
      <c r="L10" s="131"/>
      <c r="M10" s="130">
        <v>459</v>
      </c>
      <c r="N10" s="130"/>
      <c r="O10" s="132">
        <f t="shared" si="11"/>
        <v>2038.3</v>
      </c>
      <c r="P10" s="296">
        <v>126.13</v>
      </c>
      <c r="Q10" s="265" t="s">
        <v>160</v>
      </c>
      <c r="R10" s="271">
        <v>0</v>
      </c>
      <c r="S10" s="95"/>
      <c r="T10" s="161">
        <v>1.8</v>
      </c>
      <c r="U10" s="161">
        <v>5.25</v>
      </c>
      <c r="V10" s="161"/>
      <c r="W10" s="11">
        <f t="shared" si="30"/>
        <v>7.05</v>
      </c>
      <c r="X10" s="11"/>
      <c r="Y10" s="11">
        <f t="shared" si="31"/>
        <v>7.05</v>
      </c>
      <c r="Z10" s="95"/>
      <c r="AA10" s="180">
        <v>35609</v>
      </c>
      <c r="AB10" s="180">
        <v>2309</v>
      </c>
      <c r="AC10" s="180">
        <v>3447</v>
      </c>
      <c r="AD10" s="18">
        <f t="shared" si="12"/>
        <v>41365</v>
      </c>
      <c r="AE10" s="165">
        <v>41</v>
      </c>
      <c r="AF10" s="181">
        <v>180902</v>
      </c>
      <c r="AG10" s="180">
        <v>23512</v>
      </c>
      <c r="AH10" s="181">
        <v>49705</v>
      </c>
      <c r="AI10" s="18">
        <f t="shared" si="13"/>
        <v>254119</v>
      </c>
      <c r="AJ10" s="95"/>
      <c r="AK10" s="164">
        <v>2359</v>
      </c>
      <c r="AL10" s="164">
        <v>683</v>
      </c>
      <c r="AM10" s="18">
        <f t="shared" si="14"/>
        <v>3042</v>
      </c>
      <c r="AN10" s="182">
        <v>1188</v>
      </c>
      <c r="AO10" s="164">
        <v>64</v>
      </c>
      <c r="AP10" s="166">
        <v>50197</v>
      </c>
      <c r="AQ10" s="167">
        <v>2618</v>
      </c>
      <c r="AR10" s="18">
        <f t="shared" si="66"/>
        <v>52815</v>
      </c>
      <c r="AS10" s="166">
        <v>8530</v>
      </c>
      <c r="AT10" s="164">
        <v>691</v>
      </c>
      <c r="AU10" s="164">
        <v>146244</v>
      </c>
      <c r="AV10" s="164">
        <v>42</v>
      </c>
      <c r="AW10" s="164">
        <v>56</v>
      </c>
      <c r="AX10" s="154"/>
      <c r="AY10" s="277">
        <v>491219.97</v>
      </c>
      <c r="AZ10" s="275">
        <v>94279</v>
      </c>
      <c r="BA10" s="275">
        <v>17000</v>
      </c>
      <c r="BB10" s="274">
        <v>61800</v>
      </c>
      <c r="BC10" s="274">
        <f t="shared" si="15"/>
        <v>664298.97</v>
      </c>
      <c r="BD10" s="95"/>
      <c r="BE10" s="274">
        <v>38809331</v>
      </c>
      <c r="BF10" s="95"/>
      <c r="BG10" s="170" t="s">
        <v>153</v>
      </c>
      <c r="BH10" s="234">
        <v>1207.73</v>
      </c>
      <c r="BI10" s="234">
        <v>163</v>
      </c>
      <c r="BJ10" s="161">
        <v>67</v>
      </c>
      <c r="BK10" s="87"/>
      <c r="BL10" s="11"/>
      <c r="BM10" s="11"/>
      <c r="BN10" s="11"/>
      <c r="BO10" s="11"/>
      <c r="BP10" s="11"/>
      <c r="BQ10" s="11"/>
      <c r="BR10" s="11"/>
      <c r="BS10" s="11"/>
      <c r="BT10" s="11"/>
      <c r="BU10" s="11"/>
      <c r="BV10" s="11"/>
      <c r="BW10" s="11">
        <f t="shared" si="16"/>
        <v>1207.73</v>
      </c>
      <c r="BX10" s="18">
        <f t="shared" si="17"/>
        <v>163</v>
      </c>
      <c r="BY10" s="11">
        <f t="shared" si="18"/>
        <v>67</v>
      </c>
      <c r="BZ10" s="95"/>
      <c r="CA10" s="113">
        <v>8</v>
      </c>
      <c r="CB10" s="95"/>
      <c r="CC10" s="170" t="s">
        <v>154</v>
      </c>
      <c r="CD10" s="170" t="s">
        <v>155</v>
      </c>
      <c r="CE10" s="170" t="s">
        <v>156</v>
      </c>
      <c r="CF10" s="170" t="s">
        <v>157</v>
      </c>
      <c r="CG10" s="170" t="s">
        <v>158</v>
      </c>
      <c r="CH10" s="170" t="s">
        <v>159</v>
      </c>
      <c r="CI10" s="170" t="s">
        <v>160</v>
      </c>
      <c r="CJ10" s="95"/>
      <c r="CK10" s="91">
        <f t="shared" si="0"/>
        <v>20.293872344600892</v>
      </c>
      <c r="CL10" s="91">
        <f t="shared" si="1"/>
        <v>2.0114801550311534E-2</v>
      </c>
      <c r="CM10" s="91">
        <f t="shared" si="2"/>
        <v>124.67203061374676</v>
      </c>
      <c r="CN10" s="300">
        <f t="shared" si="3"/>
        <v>46.25374086248344</v>
      </c>
      <c r="CO10" s="301">
        <f t="shared" si="32"/>
        <v>747.4748275588679</v>
      </c>
      <c r="CP10" s="301">
        <f t="shared" si="19"/>
        <v>240.99493205121914</v>
      </c>
      <c r="CQ10" s="302">
        <f t="shared" si="4"/>
        <v>325.90834028356966</v>
      </c>
      <c r="CR10" s="303">
        <f t="shared" si="20"/>
        <v>5266.7800681836197</v>
      </c>
      <c r="CS10" s="91">
        <f t="shared" si="21"/>
        <v>0.1419225443026052</v>
      </c>
      <c r="CT10" s="263">
        <f t="shared" si="5"/>
        <v>2.429286915561621E-3</v>
      </c>
      <c r="CU10" s="263">
        <f t="shared" si="22"/>
        <v>1.2657264563514377E-2</v>
      </c>
      <c r="CV10" s="91">
        <f t="shared" si="23"/>
        <v>1.7116991014351678E-2</v>
      </c>
      <c r="CW10" s="91">
        <f t="shared" si="6"/>
        <v>289.12056737588654</v>
      </c>
      <c r="CX10" s="91">
        <f t="shared" si="7"/>
        <v>4.1848599322965221</v>
      </c>
      <c r="CY10" s="91">
        <f t="shared" si="8"/>
        <v>25.911298631212286</v>
      </c>
      <c r="CZ10" s="91">
        <f t="shared" si="9"/>
        <v>0.20621298198960475</v>
      </c>
      <c r="DA10" s="91">
        <f t="shared" si="24"/>
        <v>77.877956623681129</v>
      </c>
      <c r="DB10" s="91">
        <f t="shared" si="10"/>
        <v>1.4924201540499435</v>
      </c>
      <c r="DC10" s="91">
        <f t="shared" si="25"/>
        <v>0.58283864004317321</v>
      </c>
      <c r="DD10" s="91">
        <f t="shared" si="26"/>
        <v>59.251827503311588</v>
      </c>
      <c r="DE10" s="287">
        <f t="shared" si="27"/>
        <v>7.9968601285384882</v>
      </c>
      <c r="DF10" s="288">
        <f t="shared" si="28"/>
        <v>0.39248393268900555</v>
      </c>
      <c r="DG10" s="91">
        <f t="shared" si="29"/>
        <v>9.5035460992907801</v>
      </c>
      <c r="DH10" s="92"/>
    </row>
    <row r="11" spans="1:112" ht="30" customHeight="1">
      <c r="A11" s="82" t="s">
        <v>133</v>
      </c>
      <c r="B11" s="93" t="s">
        <v>8</v>
      </c>
      <c r="C11" s="220" t="s">
        <v>289</v>
      </c>
      <c r="D11" s="221" t="s">
        <v>290</v>
      </c>
      <c r="E11" s="221" t="s">
        <v>291</v>
      </c>
      <c r="F11" s="222" t="s">
        <v>152</v>
      </c>
      <c r="G11" s="112">
        <v>2</v>
      </c>
      <c r="H11" s="113">
        <v>0</v>
      </c>
      <c r="I11" s="95"/>
      <c r="J11" s="129">
        <v>8354</v>
      </c>
      <c r="K11" s="130">
        <v>8113</v>
      </c>
      <c r="L11" s="130"/>
      <c r="M11" s="130">
        <v>0</v>
      </c>
      <c r="N11" s="130"/>
      <c r="O11" s="132">
        <f>K11+M11</f>
        <v>8113</v>
      </c>
      <c r="P11" s="297">
        <v>551</v>
      </c>
      <c r="Q11" s="225" t="s">
        <v>160</v>
      </c>
      <c r="R11" s="271">
        <v>25</v>
      </c>
      <c r="S11" s="95"/>
      <c r="T11" s="237">
        <v>10.25</v>
      </c>
      <c r="U11" s="237">
        <v>26</v>
      </c>
      <c r="V11" s="237">
        <v>1</v>
      </c>
      <c r="W11" s="11">
        <f t="shared" si="30"/>
        <v>37.25</v>
      </c>
      <c r="X11" s="11"/>
      <c r="Y11" s="11">
        <f t="shared" si="31"/>
        <v>37.25</v>
      </c>
      <c r="Z11" s="95"/>
      <c r="AA11" s="234">
        <v>160339</v>
      </c>
      <c r="AB11" s="234">
        <v>8783</v>
      </c>
      <c r="AC11" s="234">
        <v>14910</v>
      </c>
      <c r="AD11" s="18">
        <f t="shared" si="12"/>
        <v>184032</v>
      </c>
      <c r="AE11" s="13">
        <v>160</v>
      </c>
      <c r="AF11" s="234">
        <v>4697</v>
      </c>
      <c r="AG11" s="234">
        <v>34138</v>
      </c>
      <c r="AH11" s="234">
        <v>50624</v>
      </c>
      <c r="AI11" s="18">
        <f t="shared" si="13"/>
        <v>89459</v>
      </c>
      <c r="AJ11" s="95"/>
      <c r="AK11" s="234">
        <v>10854</v>
      </c>
      <c r="AL11" s="234">
        <v>21839</v>
      </c>
      <c r="AM11" s="18">
        <f t="shared" si="14"/>
        <v>32693</v>
      </c>
      <c r="AN11" s="236">
        <v>7886</v>
      </c>
      <c r="AO11" s="234">
        <v>276</v>
      </c>
      <c r="AP11" s="236">
        <v>274856</v>
      </c>
      <c r="AQ11" s="234">
        <v>11750</v>
      </c>
      <c r="AR11" s="18">
        <f t="shared" si="66"/>
        <v>286606</v>
      </c>
      <c r="AS11" s="236">
        <v>181681</v>
      </c>
      <c r="AT11" s="234">
        <v>6233</v>
      </c>
      <c r="AU11" s="234">
        <v>868407</v>
      </c>
      <c r="AV11" s="234">
        <v>537</v>
      </c>
      <c r="AW11" s="234">
        <v>887</v>
      </c>
      <c r="AX11" s="154"/>
      <c r="AY11" s="274">
        <v>2718210</v>
      </c>
      <c r="AZ11" s="275">
        <v>711771</v>
      </c>
      <c r="BA11" s="275"/>
      <c r="BB11" s="274">
        <v>33591</v>
      </c>
      <c r="BC11" s="274">
        <f t="shared" si="15"/>
        <v>3463572</v>
      </c>
      <c r="BD11" s="95"/>
      <c r="BE11" s="274">
        <v>137491450</v>
      </c>
      <c r="BF11" s="95"/>
      <c r="BG11" s="88" t="s">
        <v>255</v>
      </c>
      <c r="BH11" s="234">
        <v>2836</v>
      </c>
      <c r="BI11" s="234">
        <v>443</v>
      </c>
      <c r="BJ11" s="237">
        <v>73</v>
      </c>
      <c r="BK11" s="240" t="s">
        <v>292</v>
      </c>
      <c r="BL11" s="237">
        <v>2116</v>
      </c>
      <c r="BM11" s="237">
        <v>404</v>
      </c>
      <c r="BN11" s="237">
        <v>73</v>
      </c>
      <c r="BO11" s="11"/>
      <c r="BP11" s="11"/>
      <c r="BQ11" s="11"/>
      <c r="BR11" s="11"/>
      <c r="BS11" s="11"/>
      <c r="BT11" s="11"/>
      <c r="BU11" s="11"/>
      <c r="BV11" s="11"/>
      <c r="BW11" s="11">
        <f t="shared" si="16"/>
        <v>4952</v>
      </c>
      <c r="BX11" s="18">
        <f t="shared" si="17"/>
        <v>847</v>
      </c>
      <c r="BY11" s="11">
        <f t="shared" si="18"/>
        <v>146</v>
      </c>
      <c r="BZ11" s="95"/>
      <c r="CA11" s="113">
        <v>170</v>
      </c>
      <c r="CB11" s="95"/>
      <c r="CC11" s="240" t="s">
        <v>293</v>
      </c>
      <c r="CD11" s="240" t="s">
        <v>294</v>
      </c>
      <c r="CE11" s="240" t="s">
        <v>295</v>
      </c>
      <c r="CF11" s="240" t="s">
        <v>296</v>
      </c>
      <c r="CG11" s="240" t="s">
        <v>148</v>
      </c>
      <c r="CH11" s="240" t="s">
        <v>297</v>
      </c>
      <c r="CI11" s="175" t="s">
        <v>149</v>
      </c>
      <c r="CJ11" s="95"/>
      <c r="CK11" s="91">
        <f t="shared" si="0"/>
        <v>22.683594231480342</v>
      </c>
      <c r="CL11" s="91">
        <f t="shared" si="1"/>
        <v>1.9721434734376927E-2</v>
      </c>
      <c r="CM11" s="91">
        <f t="shared" si="2"/>
        <v>11.02662393689141</v>
      </c>
      <c r="CN11" s="300">
        <f t="shared" si="3"/>
        <v>87.732158264513743</v>
      </c>
      <c r="CO11" s="301">
        <f t="shared" si="32"/>
        <v>1291.7803992740471</v>
      </c>
      <c r="CP11" s="301">
        <f>AY11/O11</f>
        <v>335.0437569333169</v>
      </c>
      <c r="CQ11" s="302">
        <f t="shared" si="4"/>
        <v>426.91630716134597</v>
      </c>
      <c r="CR11" s="303">
        <f t="shared" si="20"/>
        <v>6285.9745916515431</v>
      </c>
      <c r="CS11" s="91">
        <f t="shared" si="21"/>
        <v>0.20550200775384486</v>
      </c>
      <c r="CT11" s="263">
        <f t="shared" si="5"/>
        <v>5.176838268852354E-3</v>
      </c>
      <c r="CU11" s="263">
        <f t="shared" si="22"/>
        <v>1.9770029336369642E-2</v>
      </c>
      <c r="CV11" s="91">
        <f t="shared" si="23"/>
        <v>2.5191180978889959E-2</v>
      </c>
      <c r="CW11" s="91">
        <f t="shared" si="6"/>
        <v>217.79865771812081</v>
      </c>
      <c r="CX11" s="91">
        <f t="shared" si="7"/>
        <v>22.393812399852088</v>
      </c>
      <c r="CY11" s="91">
        <f t="shared" si="8"/>
        <v>35.326759521755207</v>
      </c>
      <c r="CZ11" s="91">
        <f t="shared" si="9"/>
        <v>0.98722504781777087</v>
      </c>
      <c r="DA11" s="91">
        <f t="shared" si="24"/>
        <v>19.064029810492016</v>
      </c>
      <c r="DB11" s="91">
        <f t="shared" si="10"/>
        <v>4.0297054110686554</v>
      </c>
      <c r="DC11" s="91">
        <f t="shared" si="25"/>
        <v>0.97202021447060272</v>
      </c>
      <c r="DD11" s="91">
        <f t="shared" si="26"/>
        <v>61.037840502896586</v>
      </c>
      <c r="DE11" s="287">
        <f t="shared" si="27"/>
        <v>10.440034512510787</v>
      </c>
      <c r="DF11" s="288">
        <f t="shared" si="28"/>
        <v>2.0954024405275486</v>
      </c>
      <c r="DG11" s="91">
        <f t="shared" si="29"/>
        <v>3.9194630872483223</v>
      </c>
      <c r="DH11" s="92"/>
    </row>
    <row r="12" spans="1:112" ht="30" customHeight="1">
      <c r="A12" s="82" t="s">
        <v>133</v>
      </c>
      <c r="B12" s="83" t="s">
        <v>66</v>
      </c>
      <c r="C12" s="84" t="s">
        <v>340</v>
      </c>
      <c r="D12" s="85" t="s">
        <v>341</v>
      </c>
      <c r="E12" s="85" t="s">
        <v>341</v>
      </c>
      <c r="F12" s="86" t="s">
        <v>202</v>
      </c>
      <c r="G12" s="112">
        <v>1</v>
      </c>
      <c r="H12" s="113"/>
      <c r="I12" s="46"/>
      <c r="J12" s="129">
        <v>1351</v>
      </c>
      <c r="K12" s="130">
        <v>1425.2</v>
      </c>
      <c r="L12" s="130"/>
      <c r="M12" s="130">
        <v>0</v>
      </c>
      <c r="N12" s="130"/>
      <c r="O12" s="132">
        <f t="shared" si="11"/>
        <v>1425.2</v>
      </c>
      <c r="P12" s="295">
        <v>120</v>
      </c>
      <c r="Q12" s="112" t="s">
        <v>160</v>
      </c>
      <c r="R12" s="272">
        <v>60</v>
      </c>
      <c r="S12" s="46"/>
      <c r="T12" s="97">
        <v>3.8</v>
      </c>
      <c r="U12" s="97">
        <v>7.6</v>
      </c>
      <c r="V12" s="97"/>
      <c r="W12" s="11">
        <f t="shared" si="30"/>
        <v>11.399999999999999</v>
      </c>
      <c r="X12" s="97">
        <v>0.26</v>
      </c>
      <c r="Y12" s="11">
        <f t="shared" si="31"/>
        <v>11.659999999999998</v>
      </c>
      <c r="Z12" s="46"/>
      <c r="AA12" s="141">
        <v>38578</v>
      </c>
      <c r="AB12" s="141">
        <v>4503</v>
      </c>
      <c r="AC12" s="141">
        <v>15629</v>
      </c>
      <c r="AD12" s="18">
        <f t="shared" si="12"/>
        <v>58710</v>
      </c>
      <c r="AE12" s="13">
        <v>163</v>
      </c>
      <c r="AF12" s="142">
        <v>66457</v>
      </c>
      <c r="AG12" s="141">
        <v>192248</v>
      </c>
      <c r="AH12" s="141">
        <v>56667</v>
      </c>
      <c r="AI12" s="18">
        <f t="shared" si="13"/>
        <v>315372</v>
      </c>
      <c r="AJ12" s="46"/>
      <c r="AK12" s="141">
        <v>653</v>
      </c>
      <c r="AL12" s="141">
        <v>6735</v>
      </c>
      <c r="AM12" s="18">
        <f t="shared" si="14"/>
        <v>7388</v>
      </c>
      <c r="AN12" s="142">
        <v>2049</v>
      </c>
      <c r="AO12" s="141">
        <v>56</v>
      </c>
      <c r="AP12" s="22">
        <v>29323</v>
      </c>
      <c r="AQ12" s="18">
        <v>4691</v>
      </c>
      <c r="AR12" s="18">
        <f t="shared" si="66"/>
        <v>34014</v>
      </c>
      <c r="AS12" s="142">
        <v>15814</v>
      </c>
      <c r="AT12" s="155">
        <v>6663</v>
      </c>
      <c r="AU12" s="18">
        <v>135489.5</v>
      </c>
      <c r="AV12" s="142">
        <v>155</v>
      </c>
      <c r="AW12" s="141">
        <v>183</v>
      </c>
      <c r="AX12" s="156"/>
      <c r="AY12" s="278">
        <v>807512.77</v>
      </c>
      <c r="AZ12" s="275">
        <v>230279.64</v>
      </c>
      <c r="BA12" s="275"/>
      <c r="BB12" s="278">
        <v>45214.66</v>
      </c>
      <c r="BC12" s="274">
        <f t="shared" si="15"/>
        <v>1083007.07</v>
      </c>
      <c r="BD12" s="46"/>
      <c r="BE12" s="274">
        <v>30093114</v>
      </c>
      <c r="BF12" s="46"/>
      <c r="BG12" s="87" t="s">
        <v>342</v>
      </c>
      <c r="BH12" s="141">
        <v>1551</v>
      </c>
      <c r="BI12" s="141">
        <v>253</v>
      </c>
      <c r="BJ12" s="97">
        <v>56</v>
      </c>
      <c r="BK12" s="87"/>
      <c r="BL12" s="11"/>
      <c r="BM12" s="11"/>
      <c r="BN12" s="11"/>
      <c r="BO12" s="87"/>
      <c r="BP12" s="11"/>
      <c r="BQ12" s="11"/>
      <c r="BR12" s="11"/>
      <c r="BS12" s="11"/>
      <c r="BT12" s="11"/>
      <c r="BU12" s="11"/>
      <c r="BV12" s="11"/>
      <c r="BW12" s="11">
        <f t="shared" si="16"/>
        <v>1551</v>
      </c>
      <c r="BX12" s="18">
        <f t="shared" si="17"/>
        <v>253</v>
      </c>
      <c r="BY12" s="11">
        <f t="shared" si="18"/>
        <v>56</v>
      </c>
      <c r="BZ12" s="46"/>
      <c r="CA12" s="117">
        <v>17</v>
      </c>
      <c r="CB12" s="46"/>
      <c r="CC12" s="87" t="s">
        <v>154</v>
      </c>
      <c r="CD12" s="87" t="s">
        <v>343</v>
      </c>
      <c r="CE12" s="87" t="s">
        <v>344</v>
      </c>
      <c r="CF12" s="98" t="s">
        <v>216</v>
      </c>
      <c r="CG12" s="87"/>
      <c r="CH12" s="87" t="s">
        <v>345</v>
      </c>
      <c r="CI12" s="89" t="s">
        <v>160</v>
      </c>
      <c r="CJ12" s="95"/>
      <c r="CK12" s="91">
        <f t="shared" si="0"/>
        <v>41.194218355318547</v>
      </c>
      <c r="CL12" s="91">
        <f t="shared" si="1"/>
        <v>0.11436991299466741</v>
      </c>
      <c r="CM12" s="91">
        <f t="shared" si="2"/>
        <v>221.28262699971933</v>
      </c>
      <c r="CN12" s="300">
        <f t="shared" si="3"/>
        <v>161.57706988492845</v>
      </c>
      <c r="CO12" s="301">
        <f t="shared" si="32"/>
        <v>1918.9970000000001</v>
      </c>
      <c r="CP12" s="301">
        <f t="shared" si="19"/>
        <v>566.59610580971093</v>
      </c>
      <c r="CQ12" s="302">
        <f t="shared" si="4"/>
        <v>759.89830900926188</v>
      </c>
      <c r="CR12" s="303">
        <f t="shared" si="20"/>
        <v>9025.0589166666668</v>
      </c>
      <c r="CS12" s="91">
        <f t="shared" si="21"/>
        <v>0.21262985845512533</v>
      </c>
      <c r="CT12" s="263">
        <f t="shared" si="5"/>
        <v>7.6522369868402456E-3</v>
      </c>
      <c r="CU12" s="263">
        <f t="shared" si="22"/>
        <v>2.6833805567612577E-2</v>
      </c>
      <c r="CV12" s="91">
        <f t="shared" si="23"/>
        <v>3.5988534453430115E-2</v>
      </c>
      <c r="CW12" s="91">
        <f t="shared" si="6"/>
        <v>122.22984562607206</v>
      </c>
      <c r="CX12" s="91">
        <f t="shared" si="7"/>
        <v>11.095986528206566</v>
      </c>
      <c r="CY12" s="91">
        <f t="shared" si="8"/>
        <v>23.866124052764523</v>
      </c>
      <c r="CZ12" s="91">
        <f t="shared" si="9"/>
        <v>0.26935786067109524</v>
      </c>
      <c r="DA12" s="91">
        <f t="shared" si="24"/>
        <v>68.484069179208305</v>
      </c>
      <c r="DB12" s="91">
        <f t="shared" si="10"/>
        <v>5.1838338478809991</v>
      </c>
      <c r="DC12" s="91">
        <f t="shared" si="25"/>
        <v>1.4376929553746842</v>
      </c>
      <c r="DD12" s="91">
        <f t="shared" si="26"/>
        <v>108.82683132191973</v>
      </c>
      <c r="DE12" s="287">
        <f t="shared" si="27"/>
        <v>17.751894470951445</v>
      </c>
      <c r="DF12" s="288">
        <f t="shared" si="28"/>
        <v>1.1928150435026663</v>
      </c>
      <c r="DG12" s="91">
        <f t="shared" si="29"/>
        <v>4.8027444253859359</v>
      </c>
      <c r="DH12" s="92"/>
    </row>
    <row r="13" spans="1:112" ht="30" customHeight="1">
      <c r="A13" s="82" t="s">
        <v>133</v>
      </c>
      <c r="B13" s="83" t="s">
        <v>117</v>
      </c>
      <c r="C13" s="84" t="s">
        <v>252</v>
      </c>
      <c r="D13" s="85" t="s">
        <v>253</v>
      </c>
      <c r="E13" s="85" t="s">
        <v>253</v>
      </c>
      <c r="F13" s="86" t="s">
        <v>254</v>
      </c>
      <c r="G13" s="112">
        <v>1</v>
      </c>
      <c r="H13" s="113">
        <v>5</v>
      </c>
      <c r="I13" s="95"/>
      <c r="J13" s="129">
        <v>2400</v>
      </c>
      <c r="K13" s="130">
        <v>2439.6</v>
      </c>
      <c r="L13" s="130"/>
      <c r="M13" s="130">
        <v>0</v>
      </c>
      <c r="N13" s="130"/>
      <c r="O13" s="132">
        <f t="shared" si="11"/>
        <v>2439.6</v>
      </c>
      <c r="P13" s="295">
        <v>58</v>
      </c>
      <c r="Q13" s="112" t="s">
        <v>149</v>
      </c>
      <c r="R13" s="271"/>
      <c r="S13" s="95"/>
      <c r="T13" s="11">
        <v>4</v>
      </c>
      <c r="U13" s="11">
        <v>3.5</v>
      </c>
      <c r="V13" s="11">
        <v>0</v>
      </c>
      <c r="W13" s="11">
        <f t="shared" si="30"/>
        <v>7.5</v>
      </c>
      <c r="X13" s="11">
        <v>0</v>
      </c>
      <c r="Y13" s="11">
        <f t="shared" si="31"/>
        <v>7.5</v>
      </c>
      <c r="Z13" s="95"/>
      <c r="AA13" s="18">
        <v>20662</v>
      </c>
      <c r="AB13" s="18">
        <v>2508</v>
      </c>
      <c r="AC13" s="18">
        <v>5411</v>
      </c>
      <c r="AD13" s="18">
        <f t="shared" si="12"/>
        <v>28581</v>
      </c>
      <c r="AE13" s="21">
        <v>99</v>
      </c>
      <c r="AF13" s="22">
        <v>352806</v>
      </c>
      <c r="AG13" s="18">
        <v>16769</v>
      </c>
      <c r="AH13" s="18">
        <v>31413</v>
      </c>
      <c r="AI13" s="18">
        <f t="shared" si="13"/>
        <v>400988</v>
      </c>
      <c r="AJ13" s="95"/>
      <c r="AK13" s="18">
        <v>2501</v>
      </c>
      <c r="AL13" s="18">
        <v>1251</v>
      </c>
      <c r="AM13" s="18">
        <f t="shared" si="14"/>
        <v>3752</v>
      </c>
      <c r="AN13" s="22">
        <v>1561</v>
      </c>
      <c r="AO13" s="18">
        <v>95</v>
      </c>
      <c r="AP13" s="22">
        <v>34322</v>
      </c>
      <c r="AQ13" s="153">
        <v>2377</v>
      </c>
      <c r="AR13" s="18">
        <f t="shared" si="66"/>
        <v>36699</v>
      </c>
      <c r="AS13" s="22">
        <v>3183</v>
      </c>
      <c r="AT13" s="20">
        <v>430</v>
      </c>
      <c r="AU13" s="18">
        <v>36983</v>
      </c>
      <c r="AV13" s="22">
        <v>50</v>
      </c>
      <c r="AW13" s="18">
        <v>285</v>
      </c>
      <c r="AX13" s="154"/>
      <c r="AY13" s="274">
        <v>562128</v>
      </c>
      <c r="AZ13" s="275">
        <v>228964</v>
      </c>
      <c r="BA13" s="275">
        <v>36270</v>
      </c>
      <c r="BB13" s="274">
        <v>68034</v>
      </c>
      <c r="BC13" s="274">
        <f t="shared" si="15"/>
        <v>895396</v>
      </c>
      <c r="BD13" s="95"/>
      <c r="BE13" s="274">
        <v>52064681</v>
      </c>
      <c r="BF13" s="95"/>
      <c r="BG13" s="88" t="s">
        <v>255</v>
      </c>
      <c r="BH13" s="18">
        <v>654</v>
      </c>
      <c r="BI13" s="18">
        <v>92</v>
      </c>
      <c r="BJ13" s="11">
        <v>64</v>
      </c>
      <c r="BK13" s="87"/>
      <c r="BL13" s="11"/>
      <c r="BM13" s="11"/>
      <c r="BN13" s="11"/>
      <c r="BO13" s="11"/>
      <c r="BP13" s="11"/>
      <c r="BQ13" s="11"/>
      <c r="BR13" s="11"/>
      <c r="BS13" s="11"/>
      <c r="BT13" s="11"/>
      <c r="BU13" s="11"/>
      <c r="BV13" s="11"/>
      <c r="BW13" s="11">
        <f t="shared" si="16"/>
        <v>654</v>
      </c>
      <c r="BX13" s="18">
        <f t="shared" si="17"/>
        <v>92</v>
      </c>
      <c r="BY13" s="11">
        <f t="shared" si="18"/>
        <v>64</v>
      </c>
      <c r="BZ13" s="95"/>
      <c r="CA13" s="113">
        <v>23</v>
      </c>
      <c r="CB13" s="95"/>
      <c r="CC13" s="88" t="s">
        <v>256</v>
      </c>
      <c r="CD13" s="88" t="s">
        <v>205</v>
      </c>
      <c r="CE13" s="87" t="s">
        <v>257</v>
      </c>
      <c r="CF13" s="87" t="s">
        <v>258</v>
      </c>
      <c r="CG13" s="87" t="s">
        <v>217</v>
      </c>
      <c r="CH13" s="87" t="s">
        <v>217</v>
      </c>
      <c r="CI13" s="89" t="s">
        <v>160</v>
      </c>
      <c r="CJ13" s="95"/>
      <c r="CK13" s="91">
        <f t="shared" si="0"/>
        <v>11.715445154943433</v>
      </c>
      <c r="CL13" s="91">
        <f t="shared" si="1"/>
        <v>4.058042302016724E-2</v>
      </c>
      <c r="CM13" s="91">
        <f t="shared" si="2"/>
        <v>164.36628955566488</v>
      </c>
      <c r="CN13" s="300">
        <f t="shared" si="3"/>
        <v>93.853090670601745</v>
      </c>
      <c r="CO13" s="301">
        <f t="shared" si="32"/>
        <v>3947.655172413793</v>
      </c>
      <c r="CP13" s="301">
        <f t="shared" si="19"/>
        <v>230.41810132808658</v>
      </c>
      <c r="CQ13" s="302">
        <f t="shared" si="4"/>
        <v>367.02574192490573</v>
      </c>
      <c r="CR13" s="303">
        <f t="shared" si="20"/>
        <v>15437.862068965518</v>
      </c>
      <c r="CS13" s="91">
        <f t="shared" si="21"/>
        <v>0.25571255623210287</v>
      </c>
      <c r="CT13" s="263">
        <f t="shared" si="5"/>
        <v>4.3976837196025463E-3</v>
      </c>
      <c r="CU13" s="263">
        <f t="shared" si="22"/>
        <v>1.0796724174685714E-2</v>
      </c>
      <c r="CV13" s="91">
        <f t="shared" si="23"/>
        <v>1.7197762145128671E-2</v>
      </c>
      <c r="CW13" s="91">
        <f t="shared" si="6"/>
        <v>325.27999999999997</v>
      </c>
      <c r="CX13" s="91">
        <f t="shared" si="7"/>
        <v>1.3047220855878012</v>
      </c>
      <c r="CY13" s="91">
        <f t="shared" si="8"/>
        <v>15.043039842597148</v>
      </c>
      <c r="CZ13" s="91">
        <f t="shared" si="9"/>
        <v>0.11136769182323922</v>
      </c>
      <c r="DA13" s="91">
        <f t="shared" si="24"/>
        <v>281.3056864593151</v>
      </c>
      <c r="DB13" s="91">
        <f t="shared" si="10"/>
        <v>1.5379570421380555</v>
      </c>
      <c r="DC13" s="91">
        <f t="shared" si="25"/>
        <v>0.63985899327758655</v>
      </c>
      <c r="DD13" s="91">
        <f t="shared" si="26"/>
        <v>26.807673389080175</v>
      </c>
      <c r="DE13" s="287">
        <f t="shared" si="27"/>
        <v>3.7711100180357433</v>
      </c>
      <c r="DF13" s="288">
        <f t="shared" si="28"/>
        <v>0.94277750450893583</v>
      </c>
      <c r="DG13" s="91">
        <f t="shared" si="29"/>
        <v>8.5333333333333332</v>
      </c>
      <c r="DH13" s="92"/>
    </row>
    <row r="14" spans="1:112" ht="30" customHeight="1">
      <c r="A14" s="82" t="s">
        <v>133</v>
      </c>
      <c r="B14" s="83" t="s">
        <v>67</v>
      </c>
      <c r="C14" s="84" t="s">
        <v>263</v>
      </c>
      <c r="D14" s="85" t="s">
        <v>264</v>
      </c>
      <c r="E14" s="85" t="s">
        <v>265</v>
      </c>
      <c r="F14" s="210" t="s">
        <v>202</v>
      </c>
      <c r="G14" s="112">
        <v>4</v>
      </c>
      <c r="H14" s="113">
        <v>0</v>
      </c>
      <c r="I14" s="95"/>
      <c r="J14" s="129">
        <v>9077</v>
      </c>
      <c r="K14" s="130">
        <v>8670</v>
      </c>
      <c r="L14" s="130"/>
      <c r="M14" s="130">
        <v>1245.3</v>
      </c>
      <c r="N14" s="130"/>
      <c r="O14" s="132">
        <f t="shared" si="11"/>
        <v>9915.2999999999993</v>
      </c>
      <c r="P14" s="298">
        <v>706</v>
      </c>
      <c r="Q14" s="266" t="s">
        <v>160</v>
      </c>
      <c r="R14" s="271">
        <v>0</v>
      </c>
      <c r="S14" s="95"/>
      <c r="T14" s="208">
        <v>15.96</v>
      </c>
      <c r="U14" s="208">
        <v>35.61</v>
      </c>
      <c r="V14" s="208">
        <v>1.95</v>
      </c>
      <c r="W14" s="11">
        <f t="shared" si="30"/>
        <v>53.52</v>
      </c>
      <c r="X14" s="87">
        <v>0.57999999999999996</v>
      </c>
      <c r="Y14" s="11">
        <f t="shared" si="31"/>
        <v>54.1</v>
      </c>
      <c r="Z14" s="95"/>
      <c r="AA14" s="199">
        <v>203846</v>
      </c>
      <c r="AB14" s="199">
        <v>6286</v>
      </c>
      <c r="AC14" s="199">
        <v>19179</v>
      </c>
      <c r="AD14" s="18">
        <f t="shared" si="12"/>
        <v>229311</v>
      </c>
      <c r="AE14" s="13">
        <v>300</v>
      </c>
      <c r="AF14" s="202">
        <v>256331</v>
      </c>
      <c r="AG14" s="199">
        <v>43920</v>
      </c>
      <c r="AH14" s="199">
        <v>58141</v>
      </c>
      <c r="AI14" s="18">
        <f t="shared" si="13"/>
        <v>358392</v>
      </c>
      <c r="AJ14" s="95"/>
      <c r="AK14" s="199">
        <v>7036</v>
      </c>
      <c r="AL14" s="199">
        <v>3132</v>
      </c>
      <c r="AM14" s="18">
        <f t="shared" si="14"/>
        <v>10168</v>
      </c>
      <c r="AN14" s="22">
        <v>12977</v>
      </c>
      <c r="AO14" s="18">
        <v>545</v>
      </c>
      <c r="AP14" s="22">
        <v>555166</v>
      </c>
      <c r="AQ14" s="18">
        <v>422801</v>
      </c>
      <c r="AR14" s="18">
        <f t="shared" si="66"/>
        <v>977967</v>
      </c>
      <c r="AS14" s="22">
        <v>75411</v>
      </c>
      <c r="AT14" s="20">
        <v>10467</v>
      </c>
      <c r="AU14" s="18">
        <v>993219</v>
      </c>
      <c r="AV14" s="22">
        <v>1430</v>
      </c>
      <c r="AW14" s="157">
        <v>1059</v>
      </c>
      <c r="AX14" s="154"/>
      <c r="AY14" s="274">
        <v>4022414</v>
      </c>
      <c r="AZ14" s="275">
        <v>1098113</v>
      </c>
      <c r="BA14" s="275">
        <v>0</v>
      </c>
      <c r="BB14" s="274">
        <v>207813</v>
      </c>
      <c r="BC14" s="274">
        <f t="shared" si="15"/>
        <v>5328340</v>
      </c>
      <c r="BD14" s="95"/>
      <c r="BE14" s="274">
        <v>174627136</v>
      </c>
      <c r="BF14" s="95"/>
      <c r="BG14" s="208" t="s">
        <v>266</v>
      </c>
      <c r="BH14" s="246">
        <v>546</v>
      </c>
      <c r="BI14" s="246">
        <v>75</v>
      </c>
      <c r="BJ14" s="208">
        <v>60</v>
      </c>
      <c r="BK14" s="208" t="s">
        <v>267</v>
      </c>
      <c r="BL14" s="208">
        <v>1190</v>
      </c>
      <c r="BM14" s="208">
        <v>229</v>
      </c>
      <c r="BN14" s="198">
        <v>78.5</v>
      </c>
      <c r="BO14" s="198" t="s">
        <v>268</v>
      </c>
      <c r="BP14" s="208">
        <v>1718</v>
      </c>
      <c r="BQ14" s="208">
        <v>210</v>
      </c>
      <c r="BR14" s="198">
        <v>86.5</v>
      </c>
      <c r="BS14" s="198" t="s">
        <v>249</v>
      </c>
      <c r="BT14" s="208">
        <v>5547</v>
      </c>
      <c r="BU14" s="198">
        <v>826</v>
      </c>
      <c r="BV14" s="198">
        <v>90.5</v>
      </c>
      <c r="BW14" s="11">
        <f t="shared" si="16"/>
        <v>9001</v>
      </c>
      <c r="BX14" s="18">
        <f t="shared" si="17"/>
        <v>1340</v>
      </c>
      <c r="BY14" s="11">
        <f t="shared" si="18"/>
        <v>315.5</v>
      </c>
      <c r="BZ14" s="95"/>
      <c r="CA14" s="172">
        <v>363</v>
      </c>
      <c r="CB14" s="95"/>
      <c r="CC14" s="208" t="s">
        <v>269</v>
      </c>
      <c r="CD14" s="208" t="s">
        <v>270</v>
      </c>
      <c r="CE14" s="208" t="s">
        <v>242</v>
      </c>
      <c r="CF14" s="208" t="s">
        <v>243</v>
      </c>
      <c r="CG14" s="208" t="s">
        <v>271</v>
      </c>
      <c r="CH14" s="208" t="s">
        <v>272</v>
      </c>
      <c r="CI14" s="89" t="s">
        <v>160</v>
      </c>
      <c r="CJ14" s="95"/>
      <c r="CK14" s="91">
        <f t="shared" si="0"/>
        <v>23.126985567758918</v>
      </c>
      <c r="CL14" s="91">
        <f t="shared" si="1"/>
        <v>3.0256270612084357E-2</v>
      </c>
      <c r="CM14" s="91">
        <f t="shared" si="2"/>
        <v>36.145351124020458</v>
      </c>
      <c r="CN14" s="300">
        <f t="shared" si="3"/>
        <v>110.74934696882596</v>
      </c>
      <c r="CO14" s="301">
        <f t="shared" si="32"/>
        <v>1555.4008498583569</v>
      </c>
      <c r="CP14" s="301">
        <f t="shared" si="19"/>
        <v>405.67748832612227</v>
      </c>
      <c r="CQ14" s="302">
        <f t="shared" si="4"/>
        <v>537.38565651064516</v>
      </c>
      <c r="CR14" s="303">
        <f t="shared" si="20"/>
        <v>7547.2237960339944</v>
      </c>
      <c r="CS14" s="91">
        <f t="shared" si="21"/>
        <v>0.20608913845587931</v>
      </c>
      <c r="CT14" s="263">
        <f t="shared" si="5"/>
        <v>6.2883296671600915E-3</v>
      </c>
      <c r="CU14" s="263">
        <f t="shared" si="22"/>
        <v>2.3034300923311254E-2</v>
      </c>
      <c r="CV14" s="91">
        <f t="shared" si="23"/>
        <v>3.0512669004661451E-2</v>
      </c>
      <c r="CW14" s="91">
        <f t="shared" si="6"/>
        <v>183.27726432532344</v>
      </c>
      <c r="CX14" s="91">
        <f t="shared" si="7"/>
        <v>7.605518743759645</v>
      </c>
      <c r="CY14" s="91">
        <f t="shared" si="8"/>
        <v>98.63211400562767</v>
      </c>
      <c r="CZ14" s="91">
        <f t="shared" si="9"/>
        <v>0.32885906040268459</v>
      </c>
      <c r="DA14" s="91">
        <f t="shared" si="24"/>
        <v>70.657331158584284</v>
      </c>
      <c r="DB14" s="91">
        <f t="shared" si="10"/>
        <v>1.0254858652789125</v>
      </c>
      <c r="DC14" s="91">
        <f t="shared" si="25"/>
        <v>1.3087854124433957</v>
      </c>
      <c r="DD14" s="91">
        <f t="shared" si="26"/>
        <v>90.778897259790426</v>
      </c>
      <c r="DE14" s="287">
        <f t="shared" si="27"/>
        <v>13.514467540064347</v>
      </c>
      <c r="DF14" s="288">
        <f t="shared" si="28"/>
        <v>3.6610087440622072</v>
      </c>
      <c r="DG14" s="91">
        <f t="shared" si="29"/>
        <v>5.8317929759704246</v>
      </c>
      <c r="DH14" s="92"/>
    </row>
    <row r="15" spans="1:112" ht="30" customHeight="1">
      <c r="A15" s="82" t="s">
        <v>133</v>
      </c>
      <c r="B15" s="93" t="s">
        <v>4</v>
      </c>
      <c r="C15" s="220" t="s">
        <v>298</v>
      </c>
      <c r="D15" s="221" t="s">
        <v>299</v>
      </c>
      <c r="E15" s="221" t="s">
        <v>299</v>
      </c>
      <c r="F15" s="244" t="s">
        <v>194</v>
      </c>
      <c r="G15" s="225">
        <v>1</v>
      </c>
      <c r="H15" s="226" t="s">
        <v>300</v>
      </c>
      <c r="I15" s="95"/>
      <c r="J15" s="129">
        <v>7056</v>
      </c>
      <c r="K15" s="130">
        <v>6496.5</v>
      </c>
      <c r="L15" s="130"/>
      <c r="M15" s="130">
        <v>0</v>
      </c>
      <c r="N15" s="130"/>
      <c r="O15" s="132">
        <f t="shared" si="11"/>
        <v>6496.5</v>
      </c>
      <c r="P15" s="298">
        <v>497</v>
      </c>
      <c r="Q15" s="266" t="s">
        <v>160</v>
      </c>
      <c r="R15" s="271">
        <v>15</v>
      </c>
      <c r="S15" s="95"/>
      <c r="T15" s="245">
        <v>12.3</v>
      </c>
      <c r="U15" s="240">
        <v>15.8</v>
      </c>
      <c r="V15" s="87"/>
      <c r="W15" s="11">
        <f t="shared" si="30"/>
        <v>28.1</v>
      </c>
      <c r="X15" s="240">
        <v>0.44</v>
      </c>
      <c r="Y15" s="11">
        <f t="shared" si="31"/>
        <v>28.540000000000003</v>
      </c>
      <c r="Z15" s="95"/>
      <c r="AA15" s="234">
        <v>81580</v>
      </c>
      <c r="AB15" s="234">
        <v>4966</v>
      </c>
      <c r="AC15" s="234">
        <v>756</v>
      </c>
      <c r="AD15" s="18">
        <f t="shared" si="12"/>
        <v>87302</v>
      </c>
      <c r="AE15" s="13">
        <v>176</v>
      </c>
      <c r="AF15" s="236">
        <v>78715</v>
      </c>
      <c r="AG15" s="234">
        <v>7870</v>
      </c>
      <c r="AH15" s="234">
        <v>34760</v>
      </c>
      <c r="AI15" s="18">
        <f t="shared" si="13"/>
        <v>121345</v>
      </c>
      <c r="AJ15" s="95"/>
      <c r="AK15" s="234">
        <v>27893</v>
      </c>
      <c r="AL15" s="234">
        <v>32158</v>
      </c>
      <c r="AM15" s="18">
        <f t="shared" si="14"/>
        <v>60051</v>
      </c>
      <c r="AN15" s="236">
        <v>21966</v>
      </c>
      <c r="AO15" s="234">
        <v>802</v>
      </c>
      <c r="AP15" s="236">
        <v>467533</v>
      </c>
      <c r="AQ15" s="234">
        <v>214982</v>
      </c>
      <c r="AR15" s="18">
        <f t="shared" si="66"/>
        <v>682515</v>
      </c>
      <c r="AS15" s="236">
        <v>38228</v>
      </c>
      <c r="AT15" s="235">
        <v>18442</v>
      </c>
      <c r="AU15" s="234">
        <v>773262</v>
      </c>
      <c r="AV15" s="236">
        <v>2156</v>
      </c>
      <c r="AW15" s="246">
        <v>465</v>
      </c>
      <c r="AX15" s="154"/>
      <c r="AY15" s="274">
        <v>2151926.92</v>
      </c>
      <c r="AZ15" s="275">
        <v>399543</v>
      </c>
      <c r="BA15" s="275">
        <v>0</v>
      </c>
      <c r="BB15" s="274">
        <v>75192.759999999995</v>
      </c>
      <c r="BC15" s="274">
        <f t="shared" si="15"/>
        <v>2626662.6799999997</v>
      </c>
      <c r="BD15" s="95"/>
      <c r="BE15" s="274">
        <v>124469029</v>
      </c>
      <c r="BF15" s="95"/>
      <c r="BG15" s="240" t="s">
        <v>298</v>
      </c>
      <c r="BH15" s="246">
        <v>4791</v>
      </c>
      <c r="BI15" s="246">
        <v>914</v>
      </c>
      <c r="BJ15" s="240">
        <v>76</v>
      </c>
      <c r="BK15" s="87"/>
      <c r="BL15" s="11"/>
      <c r="BM15" s="11"/>
      <c r="BN15" s="11"/>
      <c r="BO15" s="11"/>
      <c r="BP15" s="11"/>
      <c r="BQ15" s="11"/>
      <c r="BR15" s="11"/>
      <c r="BS15" s="11"/>
      <c r="BT15" s="11"/>
      <c r="BU15" s="11"/>
      <c r="BV15" s="11"/>
      <c r="BW15" s="11">
        <f t="shared" si="16"/>
        <v>4791</v>
      </c>
      <c r="BX15" s="18">
        <f t="shared" si="17"/>
        <v>914</v>
      </c>
      <c r="BY15" s="11">
        <f t="shared" si="18"/>
        <v>76</v>
      </c>
      <c r="BZ15" s="95"/>
      <c r="CA15" s="172">
        <v>141</v>
      </c>
      <c r="CB15" s="95"/>
      <c r="CC15" s="87" t="s">
        <v>225</v>
      </c>
      <c r="CD15" s="240" t="s">
        <v>302</v>
      </c>
      <c r="CE15" s="87" t="s">
        <v>303</v>
      </c>
      <c r="CF15" s="87" t="s">
        <v>301</v>
      </c>
      <c r="CG15" s="87" t="s">
        <v>225</v>
      </c>
      <c r="CH15" s="87" t="s">
        <v>217</v>
      </c>
      <c r="CI15" s="89" t="s">
        <v>160</v>
      </c>
      <c r="CJ15" s="95"/>
      <c r="CK15" s="91">
        <f t="shared" si="0"/>
        <v>13.438312937735704</v>
      </c>
      <c r="CL15" s="91">
        <f t="shared" si="1"/>
        <v>2.709151081351497E-2</v>
      </c>
      <c r="CM15" s="91">
        <f t="shared" si="2"/>
        <v>18.678519202647578</v>
      </c>
      <c r="CN15" s="300">
        <f t="shared" si="3"/>
        <v>61.501269914569384</v>
      </c>
      <c r="CO15" s="301">
        <f t="shared" si="32"/>
        <v>803.90945674044269</v>
      </c>
      <c r="CP15" s="301">
        <f t="shared" si="19"/>
        <v>331.2440421765566</v>
      </c>
      <c r="CQ15" s="302">
        <f t="shared" si="4"/>
        <v>404.31966135611481</v>
      </c>
      <c r="CR15" s="303">
        <f t="shared" si="20"/>
        <v>5285.035573440643</v>
      </c>
      <c r="CS15" s="91">
        <f t="shared" si="21"/>
        <v>0.15211051005605336</v>
      </c>
      <c r="CT15" s="263">
        <f t="shared" si="5"/>
        <v>3.2099792471266086E-3</v>
      </c>
      <c r="CU15" s="263">
        <f t="shared" si="22"/>
        <v>1.7288854402487546E-2</v>
      </c>
      <c r="CV15" s="91">
        <f t="shared" si="23"/>
        <v>2.1102941841058306E-2</v>
      </c>
      <c r="CW15" s="91">
        <f t="shared" si="6"/>
        <v>227.62789067974771</v>
      </c>
      <c r="CX15" s="91">
        <f t="shared" si="7"/>
        <v>5.8843992919264219</v>
      </c>
      <c r="CY15" s="91">
        <f t="shared" si="8"/>
        <v>105.05887785730778</v>
      </c>
      <c r="CZ15" s="91">
        <f t="shared" si="9"/>
        <v>0.4378822936473391</v>
      </c>
      <c r="DA15" s="91">
        <f t="shared" si="24"/>
        <v>68.710439468452435</v>
      </c>
      <c r="DB15" s="91">
        <f t="shared" si="10"/>
        <v>9.2435927037635643</v>
      </c>
      <c r="DC15" s="91">
        <f t="shared" si="25"/>
        <v>3.3812052643731239</v>
      </c>
      <c r="DD15" s="91">
        <f t="shared" si="26"/>
        <v>73.747402447471714</v>
      </c>
      <c r="DE15" s="287">
        <f t="shared" si="27"/>
        <v>14.069114138382204</v>
      </c>
      <c r="DF15" s="288">
        <f t="shared" si="28"/>
        <v>2.1703994458554607</v>
      </c>
      <c r="DG15" s="91">
        <f t="shared" si="29"/>
        <v>2.6629292221443586</v>
      </c>
      <c r="DH15" s="92"/>
    </row>
    <row r="16" spans="1:112" ht="30" customHeight="1">
      <c r="A16" s="82" t="s">
        <v>133</v>
      </c>
      <c r="B16" s="93" t="s">
        <v>115</v>
      </c>
      <c r="C16" s="84" t="s">
        <v>408</v>
      </c>
      <c r="D16" s="85" t="s">
        <v>360</v>
      </c>
      <c r="E16" s="85" t="s">
        <v>360</v>
      </c>
      <c r="F16" s="86" t="s">
        <v>361</v>
      </c>
      <c r="G16" s="112">
        <v>2</v>
      </c>
      <c r="H16" s="113"/>
      <c r="I16" s="95"/>
      <c r="J16" s="129">
        <v>538</v>
      </c>
      <c r="K16" s="130">
        <v>512.6</v>
      </c>
      <c r="L16" s="130"/>
      <c r="M16" s="130">
        <v>15.4</v>
      </c>
      <c r="N16" s="130"/>
      <c r="O16" s="132">
        <f t="shared" si="11"/>
        <v>528</v>
      </c>
      <c r="P16" s="299">
        <v>28</v>
      </c>
      <c r="Q16" s="267" t="s">
        <v>160</v>
      </c>
      <c r="R16" s="271">
        <v>0</v>
      </c>
      <c r="S16" s="95"/>
      <c r="T16" s="100">
        <v>1</v>
      </c>
      <c r="U16" s="87">
        <v>1.5</v>
      </c>
      <c r="V16" s="87"/>
      <c r="W16" s="11">
        <f t="shared" si="30"/>
        <v>2.5</v>
      </c>
      <c r="X16" s="261">
        <v>0.8</v>
      </c>
      <c r="Y16" s="11">
        <f t="shared" si="31"/>
        <v>3.3</v>
      </c>
      <c r="Z16" s="95"/>
      <c r="AA16" s="18">
        <v>17800</v>
      </c>
      <c r="AB16" s="18">
        <v>500</v>
      </c>
      <c r="AC16" s="18"/>
      <c r="AD16" s="18">
        <f t="shared" si="12"/>
        <v>18300</v>
      </c>
      <c r="AE16" s="13">
        <v>6</v>
      </c>
      <c r="AF16" s="22">
        <v>167000</v>
      </c>
      <c r="AG16" s="18"/>
      <c r="AH16" s="18">
        <v>88937</v>
      </c>
      <c r="AI16" s="18">
        <f t="shared" si="13"/>
        <v>255937</v>
      </c>
      <c r="AJ16" s="95"/>
      <c r="AK16" s="18">
        <v>784</v>
      </c>
      <c r="AL16" s="18">
        <v>1287</v>
      </c>
      <c r="AM16" s="18">
        <f t="shared" si="14"/>
        <v>2071</v>
      </c>
      <c r="AN16" s="22">
        <v>245</v>
      </c>
      <c r="AO16" s="18">
        <v>12</v>
      </c>
      <c r="AP16" s="22">
        <v>5335</v>
      </c>
      <c r="AQ16" s="153">
        <v>441</v>
      </c>
      <c r="AR16" s="18">
        <f t="shared" si="66"/>
        <v>5776</v>
      </c>
      <c r="AS16" s="22">
        <v>597</v>
      </c>
      <c r="AT16" s="20">
        <v>236</v>
      </c>
      <c r="AU16" s="18">
        <v>39148</v>
      </c>
      <c r="AV16" s="22">
        <v>26</v>
      </c>
      <c r="AW16" s="157">
        <v>87</v>
      </c>
      <c r="AX16" s="154"/>
      <c r="AY16" s="274">
        <v>194245.92</v>
      </c>
      <c r="AZ16" s="275">
        <v>37750</v>
      </c>
      <c r="BA16" s="275"/>
      <c r="BB16" s="279">
        <v>7000</v>
      </c>
      <c r="BC16" s="274">
        <f t="shared" si="15"/>
        <v>238995.92</v>
      </c>
      <c r="BD16" s="95"/>
      <c r="BE16" s="279">
        <v>14081308</v>
      </c>
      <c r="BF16" s="95"/>
      <c r="BG16" s="87" t="s">
        <v>362</v>
      </c>
      <c r="BH16" s="157">
        <v>484</v>
      </c>
      <c r="BI16" s="157">
        <v>106</v>
      </c>
      <c r="BJ16" s="87">
        <v>62</v>
      </c>
      <c r="BK16" s="87" t="s">
        <v>248</v>
      </c>
      <c r="BL16" s="11">
        <v>100</v>
      </c>
      <c r="BM16" s="11">
        <v>15</v>
      </c>
      <c r="BN16" s="11">
        <v>40</v>
      </c>
      <c r="BO16" s="11"/>
      <c r="BP16" s="11"/>
      <c r="BQ16" s="11"/>
      <c r="BR16" s="11"/>
      <c r="BS16" s="11"/>
      <c r="BT16" s="11"/>
      <c r="BU16" s="11"/>
      <c r="BV16" s="11"/>
      <c r="BW16" s="11">
        <f t="shared" si="16"/>
        <v>584</v>
      </c>
      <c r="BX16" s="18">
        <f t="shared" si="17"/>
        <v>121</v>
      </c>
      <c r="BY16" s="11">
        <f t="shared" si="18"/>
        <v>102</v>
      </c>
      <c r="BZ16" s="95"/>
      <c r="CA16" s="262">
        <v>20</v>
      </c>
      <c r="CB16" s="95"/>
      <c r="CC16" s="87" t="s">
        <v>363</v>
      </c>
      <c r="CD16" s="87" t="s">
        <v>226</v>
      </c>
      <c r="CE16" s="87" t="s">
        <v>156</v>
      </c>
      <c r="CF16" s="87" t="s">
        <v>148</v>
      </c>
      <c r="CG16" s="87"/>
      <c r="CH16" s="87"/>
      <c r="CI16" s="175" t="s">
        <v>149</v>
      </c>
      <c r="CJ16" s="95"/>
      <c r="CK16" s="91">
        <f t="shared" si="0"/>
        <v>34.659090909090907</v>
      </c>
      <c r="CL16" s="91">
        <f t="shared" si="1"/>
        <v>1.1363636363636364E-2</v>
      </c>
      <c r="CM16" s="91">
        <f t="shared" si="2"/>
        <v>484.72916666666669</v>
      </c>
      <c r="CN16" s="300">
        <f t="shared" si="3"/>
        <v>71.496212121212125</v>
      </c>
      <c r="CO16" s="301">
        <f t="shared" si="32"/>
        <v>1348.2142857142858</v>
      </c>
      <c r="CP16" s="301">
        <f t="shared" si="19"/>
        <v>367.89000000000004</v>
      </c>
      <c r="CQ16" s="302">
        <f t="shared" si="4"/>
        <v>452.64378787878792</v>
      </c>
      <c r="CR16" s="303">
        <f t="shared" si="20"/>
        <v>8535.5685714285719</v>
      </c>
      <c r="CS16" s="91">
        <f t="shared" si="21"/>
        <v>0.15795248722237601</v>
      </c>
      <c r="CT16" s="263">
        <f t="shared" si="5"/>
        <v>2.680858908845684E-3</v>
      </c>
      <c r="CU16" s="263">
        <f t="shared" si="22"/>
        <v>1.3794593513613935E-2</v>
      </c>
      <c r="CV16" s="91">
        <f t="shared" si="23"/>
        <v>1.697256533270915E-2</v>
      </c>
      <c r="CW16" s="91">
        <f t="shared" si="6"/>
        <v>160</v>
      </c>
      <c r="CX16" s="91">
        <f t="shared" si="7"/>
        <v>1.1306818181818181</v>
      </c>
      <c r="CY16" s="91">
        <f t="shared" si="8"/>
        <v>10.939393939393939</v>
      </c>
      <c r="CZ16" s="91">
        <f t="shared" si="9"/>
        <v>3.2622950819672134E-2</v>
      </c>
      <c r="DA16" s="91">
        <f t="shared" si="24"/>
        <v>400.32817420435515</v>
      </c>
      <c r="DB16" s="91">
        <f t="shared" si="10"/>
        <v>3.9223484848484849</v>
      </c>
      <c r="DC16" s="91">
        <f t="shared" si="25"/>
        <v>0.46401515151515149</v>
      </c>
      <c r="DD16" s="91">
        <f t="shared" si="26"/>
        <v>110.60606060606059</v>
      </c>
      <c r="DE16" s="287">
        <f t="shared" si="27"/>
        <v>22.916666666666664</v>
      </c>
      <c r="DF16" s="288">
        <f t="shared" si="28"/>
        <v>3.7878787878787876</v>
      </c>
      <c r="DG16" s="91">
        <f t="shared" si="29"/>
        <v>30.90909090909091</v>
      </c>
      <c r="DH16" s="92"/>
    </row>
    <row r="17" spans="1:112" ht="30" customHeight="1">
      <c r="A17" s="82" t="s">
        <v>133</v>
      </c>
      <c r="B17" s="83" t="s">
        <v>11</v>
      </c>
      <c r="C17" s="176" t="s">
        <v>168</v>
      </c>
      <c r="D17" s="177" t="s">
        <v>169</v>
      </c>
      <c r="E17" s="177" t="s">
        <v>169</v>
      </c>
      <c r="F17" s="178" t="s">
        <v>152</v>
      </c>
      <c r="G17" s="188">
        <v>4</v>
      </c>
      <c r="H17" s="115">
        <v>0</v>
      </c>
      <c r="I17" s="95"/>
      <c r="J17" s="129">
        <v>2248</v>
      </c>
      <c r="K17" s="130">
        <v>1535</v>
      </c>
      <c r="L17" s="130"/>
      <c r="M17" s="130">
        <v>651.79999999999995</v>
      </c>
      <c r="N17" s="130"/>
      <c r="O17" s="132">
        <f t="shared" si="11"/>
        <v>2186.8000000000002</v>
      </c>
      <c r="P17" s="297">
        <v>113</v>
      </c>
      <c r="Q17" s="225" t="s">
        <v>160</v>
      </c>
      <c r="R17" s="271">
        <v>0</v>
      </c>
      <c r="S17" s="95"/>
      <c r="T17" s="161">
        <v>2.5</v>
      </c>
      <c r="U17" s="161">
        <v>7.5</v>
      </c>
      <c r="V17" s="161">
        <v>0</v>
      </c>
      <c r="W17" s="11">
        <f t="shared" si="30"/>
        <v>10</v>
      </c>
      <c r="X17" s="11">
        <v>1</v>
      </c>
      <c r="Y17" s="11">
        <f t="shared" si="31"/>
        <v>11</v>
      </c>
      <c r="Z17" s="95"/>
      <c r="AA17" s="164">
        <v>29362</v>
      </c>
      <c r="AB17" s="164">
        <v>1124</v>
      </c>
      <c r="AC17" s="164">
        <v>1251</v>
      </c>
      <c r="AD17" s="18">
        <f t="shared" si="12"/>
        <v>31737</v>
      </c>
      <c r="AE17" s="189">
        <v>148</v>
      </c>
      <c r="AF17" s="166">
        <v>174649</v>
      </c>
      <c r="AG17" s="164">
        <v>29753</v>
      </c>
      <c r="AH17" s="164">
        <v>41015</v>
      </c>
      <c r="AI17" s="18">
        <f t="shared" si="13"/>
        <v>245417</v>
      </c>
      <c r="AJ17" s="95"/>
      <c r="AK17" s="164">
        <v>1893</v>
      </c>
      <c r="AL17" s="164">
        <v>1859</v>
      </c>
      <c r="AM17" s="18">
        <f t="shared" si="14"/>
        <v>3752</v>
      </c>
      <c r="AN17" s="166">
        <v>1362</v>
      </c>
      <c r="AO17" s="164"/>
      <c r="AP17" s="166">
        <v>78948</v>
      </c>
      <c r="AQ17" s="164">
        <v>5060</v>
      </c>
      <c r="AR17" s="18">
        <f t="shared" si="66"/>
        <v>84008</v>
      </c>
      <c r="AS17" s="166">
        <v>6229</v>
      </c>
      <c r="AT17" s="184">
        <v>933</v>
      </c>
      <c r="AU17" s="164">
        <v>187278</v>
      </c>
      <c r="AV17" s="166">
        <v>1632</v>
      </c>
      <c r="AW17" s="164">
        <v>269</v>
      </c>
      <c r="AX17" s="154"/>
      <c r="AY17" s="274">
        <v>523451</v>
      </c>
      <c r="AZ17" s="275">
        <v>117058</v>
      </c>
      <c r="BA17" s="275"/>
      <c r="BB17" s="274">
        <v>61540</v>
      </c>
      <c r="BC17" s="274">
        <f t="shared" si="15"/>
        <v>702049</v>
      </c>
      <c r="BD17" s="95"/>
      <c r="BE17" s="274">
        <v>45465805</v>
      </c>
      <c r="BF17" s="95"/>
      <c r="BG17" s="190" t="s">
        <v>170</v>
      </c>
      <c r="BH17" s="163">
        <v>591</v>
      </c>
      <c r="BI17" s="163">
        <v>148</v>
      </c>
      <c r="BJ17" s="191">
        <v>76</v>
      </c>
      <c r="BK17" s="190" t="s">
        <v>171</v>
      </c>
      <c r="BL17" s="191">
        <v>280</v>
      </c>
      <c r="BM17" s="191">
        <v>70</v>
      </c>
      <c r="BN17" s="191">
        <v>48</v>
      </c>
      <c r="BO17" s="191" t="s">
        <v>172</v>
      </c>
      <c r="BP17" s="191">
        <v>274</v>
      </c>
      <c r="BQ17" s="191">
        <v>62</v>
      </c>
      <c r="BR17" s="191">
        <v>40</v>
      </c>
      <c r="BS17" s="191" t="s">
        <v>173</v>
      </c>
      <c r="BT17" s="191">
        <v>66</v>
      </c>
      <c r="BU17" s="191">
        <v>10</v>
      </c>
      <c r="BV17" s="191">
        <v>35</v>
      </c>
      <c r="BW17" s="11">
        <f t="shared" si="16"/>
        <v>1211</v>
      </c>
      <c r="BX17" s="18">
        <f t="shared" si="17"/>
        <v>290</v>
      </c>
      <c r="BY17" s="11">
        <f t="shared" si="18"/>
        <v>199</v>
      </c>
      <c r="BZ17" s="95"/>
      <c r="CA17" s="173">
        <v>66</v>
      </c>
      <c r="CB17" s="95"/>
      <c r="CC17" s="190" t="s">
        <v>174</v>
      </c>
      <c r="CD17" s="190" t="s">
        <v>175</v>
      </c>
      <c r="CE17" s="190" t="s">
        <v>176</v>
      </c>
      <c r="CF17" s="190" t="s">
        <v>177</v>
      </c>
      <c r="CG17" s="190" t="s">
        <v>178</v>
      </c>
      <c r="CH17" s="190" t="s">
        <v>179</v>
      </c>
      <c r="CI17" s="89" t="s">
        <v>160</v>
      </c>
      <c r="CJ17" s="95"/>
      <c r="CK17" s="91">
        <f t="shared" si="0"/>
        <v>14.512987012987011</v>
      </c>
      <c r="CL17" s="91">
        <f t="shared" si="1"/>
        <v>6.7678800073166262E-2</v>
      </c>
      <c r="CM17" s="91">
        <f t="shared" si="2"/>
        <v>112.22654106456922</v>
      </c>
      <c r="CN17" s="300">
        <f t="shared" si="3"/>
        <v>53.529357965977681</v>
      </c>
      <c r="CO17" s="301">
        <f t="shared" si="32"/>
        <v>1035.9115044247787</v>
      </c>
      <c r="CP17" s="301">
        <f t="shared" si="19"/>
        <v>239.36848362904698</v>
      </c>
      <c r="CQ17" s="302">
        <f t="shared" si="4"/>
        <v>321.0394183281507</v>
      </c>
      <c r="CR17" s="303">
        <f t="shared" si="20"/>
        <v>6212.8230088495575</v>
      </c>
      <c r="CS17" s="91">
        <f t="shared" si="21"/>
        <v>0.16673764936635477</v>
      </c>
      <c r="CT17" s="263">
        <f t="shared" si="5"/>
        <v>2.5746382363624706E-3</v>
      </c>
      <c r="CU17" s="263">
        <f t="shared" si="22"/>
        <v>1.1513070097406172E-2</v>
      </c>
      <c r="CV17" s="91">
        <f t="shared" si="23"/>
        <v>1.5441253047207676E-2</v>
      </c>
      <c r="CW17" s="91">
        <f t="shared" si="6"/>
        <v>198.8</v>
      </c>
      <c r="CX17" s="91">
        <f t="shared" si="7"/>
        <v>2.8484543625388694</v>
      </c>
      <c r="CY17" s="91">
        <f t="shared" si="8"/>
        <v>38.415950246936163</v>
      </c>
      <c r="CZ17" s="91">
        <f t="shared" si="9"/>
        <v>0.19626933862683935</v>
      </c>
      <c r="DA17" s="91">
        <f t="shared" si="24"/>
        <v>112.70653395408573</v>
      </c>
      <c r="DB17" s="91">
        <f t="shared" si="10"/>
        <v>1.7157490396927015</v>
      </c>
      <c r="DC17" s="91">
        <f t="shared" si="25"/>
        <v>0.62282787634900305</v>
      </c>
      <c r="DD17" s="91">
        <f t="shared" si="26"/>
        <v>55.377720870678608</v>
      </c>
      <c r="DE17" s="287">
        <f t="shared" si="27"/>
        <v>13.26138650082312</v>
      </c>
      <c r="DF17" s="288">
        <f t="shared" si="28"/>
        <v>3.0181086519114686</v>
      </c>
      <c r="DG17" s="91">
        <f t="shared" si="29"/>
        <v>18.09090909090909</v>
      </c>
      <c r="DH17" s="92"/>
    </row>
    <row r="18" spans="1:112" ht="30" customHeight="1">
      <c r="A18" s="82" t="s">
        <v>133</v>
      </c>
      <c r="B18" s="93" t="s">
        <v>12</v>
      </c>
      <c r="C18" s="220" t="s">
        <v>304</v>
      </c>
      <c r="D18" s="221" t="s">
        <v>305</v>
      </c>
      <c r="E18" s="221" t="s">
        <v>305</v>
      </c>
      <c r="F18" s="222" t="s">
        <v>194</v>
      </c>
      <c r="G18" s="225">
        <v>2</v>
      </c>
      <c r="H18" s="226">
        <v>5</v>
      </c>
      <c r="I18" s="95"/>
      <c r="J18" s="129">
        <v>1481</v>
      </c>
      <c r="K18" s="130">
        <v>682.4</v>
      </c>
      <c r="L18" s="130"/>
      <c r="M18" s="130">
        <v>464.9</v>
      </c>
      <c r="N18" s="130"/>
      <c r="O18" s="132">
        <f t="shared" si="11"/>
        <v>1147.3</v>
      </c>
      <c r="P18" s="247">
        <v>85.5</v>
      </c>
      <c r="Q18" s="268" t="s">
        <v>160</v>
      </c>
      <c r="R18" s="271">
        <v>0</v>
      </c>
      <c r="S18" s="95"/>
      <c r="T18" s="237">
        <v>1</v>
      </c>
      <c r="U18" s="237">
        <v>4.0999999999999996</v>
      </c>
      <c r="V18" s="237"/>
      <c r="W18" s="11">
        <f t="shared" si="30"/>
        <v>5.0999999999999996</v>
      </c>
      <c r="X18" s="11"/>
      <c r="Y18" s="11">
        <f t="shared" si="31"/>
        <v>5.0999999999999996</v>
      </c>
      <c r="Z18" s="95"/>
      <c r="AA18" s="234">
        <v>21826</v>
      </c>
      <c r="AB18" s="234">
        <v>1451</v>
      </c>
      <c r="AC18" s="234">
        <v>784</v>
      </c>
      <c r="AD18" s="18">
        <f t="shared" si="12"/>
        <v>24061</v>
      </c>
      <c r="AE18" s="21">
        <v>28</v>
      </c>
      <c r="AF18" s="236">
        <v>198187</v>
      </c>
      <c r="AG18" s="234">
        <v>27868</v>
      </c>
      <c r="AH18" s="234">
        <v>67326</v>
      </c>
      <c r="AI18" s="18">
        <f t="shared" si="13"/>
        <v>293381</v>
      </c>
      <c r="AJ18" s="95"/>
      <c r="AK18" s="234">
        <v>563</v>
      </c>
      <c r="AL18" s="234">
        <v>3533</v>
      </c>
      <c r="AM18" s="18">
        <f t="shared" si="14"/>
        <v>4096</v>
      </c>
      <c r="AN18" s="236">
        <v>432</v>
      </c>
      <c r="AO18" s="234">
        <v>27</v>
      </c>
      <c r="AP18" s="236">
        <v>33673</v>
      </c>
      <c r="AQ18" s="234">
        <v>1034</v>
      </c>
      <c r="AR18" s="18">
        <f t="shared" si="66"/>
        <v>34707</v>
      </c>
      <c r="AS18" s="236">
        <v>2769</v>
      </c>
      <c r="AT18" s="203">
        <v>20</v>
      </c>
      <c r="AU18" s="234">
        <v>71260</v>
      </c>
      <c r="AV18" s="236">
        <v>308</v>
      </c>
      <c r="AW18" s="234">
        <v>167</v>
      </c>
      <c r="AX18" s="154"/>
      <c r="AY18" s="274">
        <v>314574.51</v>
      </c>
      <c r="AZ18" s="275">
        <v>72725.95</v>
      </c>
      <c r="BA18" s="275"/>
      <c r="BB18" s="279">
        <v>22549.88</v>
      </c>
      <c r="BC18" s="274">
        <f t="shared" si="15"/>
        <v>409850.34</v>
      </c>
      <c r="BD18" s="95"/>
      <c r="BE18" s="274">
        <v>33586252</v>
      </c>
      <c r="BF18" s="95"/>
      <c r="BG18" s="209" t="s">
        <v>306</v>
      </c>
      <c r="BH18" s="163">
        <v>375.69</v>
      </c>
      <c r="BI18" s="163">
        <v>58</v>
      </c>
      <c r="BJ18" s="191">
        <v>50</v>
      </c>
      <c r="BK18" s="209" t="s">
        <v>307</v>
      </c>
      <c r="BL18" s="191">
        <v>346</v>
      </c>
      <c r="BM18" s="191">
        <v>58</v>
      </c>
      <c r="BN18" s="191">
        <v>52</v>
      </c>
      <c r="BO18" s="191" t="s">
        <v>308</v>
      </c>
      <c r="BP18" s="191"/>
      <c r="BQ18" s="191"/>
      <c r="BR18" s="96"/>
      <c r="BS18" s="11"/>
      <c r="BT18" s="11"/>
      <c r="BU18" s="11"/>
      <c r="BV18" s="11"/>
      <c r="BW18" s="11">
        <f t="shared" si="16"/>
        <v>721.69</v>
      </c>
      <c r="BX18" s="18">
        <f t="shared" si="17"/>
        <v>116</v>
      </c>
      <c r="BY18" s="11">
        <f t="shared" si="18"/>
        <v>102</v>
      </c>
      <c r="BZ18" s="95"/>
      <c r="CA18" s="173">
        <v>27</v>
      </c>
      <c r="CB18" s="95"/>
      <c r="CC18" s="248" t="s">
        <v>309</v>
      </c>
      <c r="CD18" s="248" t="s">
        <v>310</v>
      </c>
      <c r="CE18" s="249" t="s">
        <v>311</v>
      </c>
      <c r="CF18" s="248" t="s">
        <v>301</v>
      </c>
      <c r="CG18" s="248" t="s">
        <v>301</v>
      </c>
      <c r="CH18" s="248" t="s">
        <v>312</v>
      </c>
      <c r="CI18" s="89" t="s">
        <v>160</v>
      </c>
      <c r="CJ18" s="95"/>
      <c r="CK18" s="91">
        <f t="shared" si="0"/>
        <v>20.971846945001307</v>
      </c>
      <c r="CL18" s="91">
        <f t="shared" si="1"/>
        <v>2.4405125076266018E-2</v>
      </c>
      <c r="CM18" s="91">
        <f t="shared" si="2"/>
        <v>255.71428571428572</v>
      </c>
      <c r="CN18" s="300">
        <f t="shared" si="3"/>
        <v>63.388782358581018</v>
      </c>
      <c r="CO18" s="301">
        <f t="shared" si="32"/>
        <v>850.59590643274851</v>
      </c>
      <c r="CP18" s="301">
        <f t="shared" si="19"/>
        <v>274.18679508411054</v>
      </c>
      <c r="CQ18" s="302">
        <f t="shared" si="4"/>
        <v>357.23031465179122</v>
      </c>
      <c r="CR18" s="303">
        <f t="shared" si="20"/>
        <v>4793.5712280701755</v>
      </c>
      <c r="CS18" s="91">
        <f t="shared" si="21"/>
        <v>0.17744513765683345</v>
      </c>
      <c r="CT18" s="263">
        <f t="shared" si="5"/>
        <v>2.1653487861640528E-3</v>
      </c>
      <c r="CU18" s="263">
        <f t="shared" si="22"/>
        <v>9.3661689312639004E-3</v>
      </c>
      <c r="CV18" s="91">
        <f t="shared" si="23"/>
        <v>1.2202919813738075E-2</v>
      </c>
      <c r="CW18" s="91">
        <f t="shared" si="6"/>
        <v>224.9607843137255</v>
      </c>
      <c r="CX18" s="91">
        <f t="shared" si="7"/>
        <v>2.4134925477207356</v>
      </c>
      <c r="CY18" s="91">
        <f t="shared" si="8"/>
        <v>30.251024143641594</v>
      </c>
      <c r="CZ18" s="91">
        <f t="shared" si="9"/>
        <v>0.11508249864926645</v>
      </c>
      <c r="DA18" s="91">
        <f t="shared" si="24"/>
        <v>148.01384615384617</v>
      </c>
      <c r="DB18" s="91">
        <f t="shared" si="10"/>
        <v>3.5701211540137714</v>
      </c>
      <c r="DC18" s="91">
        <f t="shared" si="25"/>
        <v>0.37653621546238997</v>
      </c>
      <c r="DD18" s="91">
        <f t="shared" si="26"/>
        <v>62.903338272465803</v>
      </c>
      <c r="DE18" s="287">
        <f t="shared" si="27"/>
        <v>10.110694674453065</v>
      </c>
      <c r="DF18" s="288">
        <f t="shared" si="28"/>
        <v>2.3533513466399376</v>
      </c>
      <c r="DG18" s="91">
        <f t="shared" si="29"/>
        <v>20</v>
      </c>
      <c r="DH18" s="92"/>
    </row>
    <row r="19" spans="1:112" ht="30" customHeight="1">
      <c r="A19" s="82" t="s">
        <v>133</v>
      </c>
      <c r="B19" s="93" t="s">
        <v>34</v>
      </c>
      <c r="C19" s="197" t="s">
        <v>180</v>
      </c>
      <c r="D19" s="196" t="s">
        <v>181</v>
      </c>
      <c r="E19" s="196" t="s">
        <v>182</v>
      </c>
      <c r="F19" s="211" t="s">
        <v>152</v>
      </c>
      <c r="G19" s="112">
        <v>4</v>
      </c>
      <c r="H19" s="113">
        <v>0</v>
      </c>
      <c r="I19" s="46"/>
      <c r="J19" s="129">
        <v>4738</v>
      </c>
      <c r="K19" s="130">
        <v>5365.2</v>
      </c>
      <c r="L19" s="130"/>
      <c r="M19" s="130">
        <v>2419.8000000000002</v>
      </c>
      <c r="N19" s="130"/>
      <c r="O19" s="132">
        <f t="shared" si="11"/>
        <v>7785</v>
      </c>
      <c r="P19" s="247">
        <v>410</v>
      </c>
      <c r="Q19" s="225" t="s">
        <v>160</v>
      </c>
      <c r="R19" s="271">
        <v>10</v>
      </c>
      <c r="S19" s="46"/>
      <c r="T19" s="198">
        <v>9.25</v>
      </c>
      <c r="U19" s="198">
        <v>17.5</v>
      </c>
      <c r="V19" s="11">
        <v>0</v>
      </c>
      <c r="W19" s="11">
        <f t="shared" si="30"/>
        <v>26.75</v>
      </c>
      <c r="X19" s="198">
        <v>1</v>
      </c>
      <c r="Y19" s="11">
        <f t="shared" si="31"/>
        <v>27.75</v>
      </c>
      <c r="Z19" s="46"/>
      <c r="AA19" s="199">
        <v>140682</v>
      </c>
      <c r="AB19" s="199">
        <v>7445</v>
      </c>
      <c r="AC19" s="199">
        <v>1325</v>
      </c>
      <c r="AD19" s="18">
        <f t="shared" si="12"/>
        <v>149452</v>
      </c>
      <c r="AE19" s="201">
        <v>141</v>
      </c>
      <c r="AF19" s="202">
        <v>259960</v>
      </c>
      <c r="AG19" s="199">
        <v>62520</v>
      </c>
      <c r="AH19" s="199">
        <v>82874</v>
      </c>
      <c r="AI19" s="18">
        <f t="shared" si="13"/>
        <v>405354</v>
      </c>
      <c r="AJ19" s="46"/>
      <c r="AK19" s="199">
        <v>7372</v>
      </c>
      <c r="AL19" s="199">
        <v>2067</v>
      </c>
      <c r="AM19" s="18">
        <f t="shared" si="14"/>
        <v>9439</v>
      </c>
      <c r="AN19" s="202">
        <v>7670</v>
      </c>
      <c r="AO19" s="199">
        <v>383</v>
      </c>
      <c r="AP19" s="202">
        <v>224994</v>
      </c>
      <c r="AQ19" s="199">
        <v>34844</v>
      </c>
      <c r="AR19" s="18">
        <f t="shared" si="66"/>
        <v>259838</v>
      </c>
      <c r="AS19" s="202">
        <v>39458</v>
      </c>
      <c r="AT19" s="200">
        <v>0</v>
      </c>
      <c r="AU19" s="214">
        <v>412869</v>
      </c>
      <c r="AV19" s="202">
        <v>519</v>
      </c>
      <c r="AW19" s="199">
        <v>1248</v>
      </c>
      <c r="AX19" s="156"/>
      <c r="AY19" s="274">
        <v>1868237.54</v>
      </c>
      <c r="AZ19" s="275">
        <v>546818.44999999995</v>
      </c>
      <c r="BA19" s="275">
        <v>46526.51</v>
      </c>
      <c r="BB19" s="274">
        <v>164288.95999999999</v>
      </c>
      <c r="BC19" s="274">
        <f t="shared" si="15"/>
        <v>2625871.46</v>
      </c>
      <c r="BD19" s="46"/>
      <c r="BE19" s="274">
        <v>106422544</v>
      </c>
      <c r="BF19" s="46"/>
      <c r="BG19" s="208" t="s">
        <v>183</v>
      </c>
      <c r="BH19" s="234">
        <v>2383</v>
      </c>
      <c r="BI19" s="234">
        <v>375</v>
      </c>
      <c r="BJ19" s="198">
        <v>83.25</v>
      </c>
      <c r="BK19" s="208" t="s">
        <v>184</v>
      </c>
      <c r="BL19" s="198">
        <v>416</v>
      </c>
      <c r="BM19" s="198">
        <v>88</v>
      </c>
      <c r="BN19" s="198">
        <v>74.75</v>
      </c>
      <c r="BO19" s="198" t="s">
        <v>185</v>
      </c>
      <c r="BP19" s="198">
        <v>383</v>
      </c>
      <c r="BQ19" s="198">
        <v>70</v>
      </c>
      <c r="BR19" s="198">
        <v>72</v>
      </c>
      <c r="BS19" s="198" t="s">
        <v>186</v>
      </c>
      <c r="BT19" s="198">
        <v>648</v>
      </c>
      <c r="BU19" s="198">
        <v>135</v>
      </c>
      <c r="BV19" s="198">
        <v>75.5</v>
      </c>
      <c r="BW19" s="11">
        <f t="shared" si="16"/>
        <v>3830</v>
      </c>
      <c r="BX19" s="18">
        <f t="shared" si="17"/>
        <v>668</v>
      </c>
      <c r="BY19" s="11">
        <f t="shared" si="18"/>
        <v>305.5</v>
      </c>
      <c r="BZ19" s="46"/>
      <c r="CA19" s="113">
        <v>150</v>
      </c>
      <c r="CB19" s="46"/>
      <c r="CC19" s="208" t="s">
        <v>187</v>
      </c>
      <c r="CD19" s="208" t="s">
        <v>188</v>
      </c>
      <c r="CE19" s="208" t="s">
        <v>189</v>
      </c>
      <c r="CF19" s="208" t="s">
        <v>148</v>
      </c>
      <c r="CG19" s="208" t="s">
        <v>190</v>
      </c>
      <c r="CH19" s="208" t="s">
        <v>191</v>
      </c>
      <c r="CI19" s="89" t="s">
        <v>160</v>
      </c>
      <c r="CJ19" s="95"/>
      <c r="CK19" s="91">
        <f t="shared" si="0"/>
        <v>19.197430956968528</v>
      </c>
      <c r="CL19" s="91">
        <f t="shared" si="1"/>
        <v>1.8111753371868978E-2</v>
      </c>
      <c r="CM19" s="91">
        <f t="shared" si="2"/>
        <v>52.06859344894027</v>
      </c>
      <c r="CN19" s="300">
        <f t="shared" si="3"/>
        <v>70.240006422607578</v>
      </c>
      <c r="CO19" s="301">
        <f t="shared" si="32"/>
        <v>1333.7035365853658</v>
      </c>
      <c r="CP19" s="301">
        <f t="shared" si="19"/>
        <v>239.97913166345538</v>
      </c>
      <c r="CQ19" s="302">
        <f t="shared" si="4"/>
        <v>337.29883879254976</v>
      </c>
      <c r="CR19" s="303">
        <f t="shared" si="20"/>
        <v>6404.5645365853661</v>
      </c>
      <c r="CS19" s="91">
        <f t="shared" si="21"/>
        <v>0.20824265708725892</v>
      </c>
      <c r="CT19" s="263">
        <f t="shared" si="5"/>
        <v>5.1381824700601026E-3</v>
      </c>
      <c r="CU19" s="263">
        <f t="shared" si="22"/>
        <v>1.7554903968467435E-2</v>
      </c>
      <c r="CV19" s="91">
        <f t="shared" si="23"/>
        <v>2.4674015122209444E-2</v>
      </c>
      <c r="CW19" s="91">
        <f t="shared" si="6"/>
        <v>280.54054054054052</v>
      </c>
      <c r="CX19" s="91">
        <f t="shared" si="7"/>
        <v>5.0684649967886966</v>
      </c>
      <c r="CY19" s="91">
        <f t="shared" si="8"/>
        <v>33.376750160565187</v>
      </c>
      <c r="CZ19" s="91">
        <f t="shared" si="9"/>
        <v>0.26401787865000131</v>
      </c>
      <c r="DA19" s="91">
        <f t="shared" si="24"/>
        <v>66.548518931522125</v>
      </c>
      <c r="DB19" s="91">
        <f t="shared" si="10"/>
        <v>1.2124598587026332</v>
      </c>
      <c r="DC19" s="91">
        <f t="shared" si="25"/>
        <v>0.98522800256904308</v>
      </c>
      <c r="DD19" s="91">
        <f t="shared" si="26"/>
        <v>49.197174052665389</v>
      </c>
      <c r="DE19" s="287">
        <f t="shared" si="27"/>
        <v>8.5806037251123968</v>
      </c>
      <c r="DF19" s="288">
        <f t="shared" si="28"/>
        <v>1.9267822736030831</v>
      </c>
      <c r="DG19" s="91">
        <f t="shared" si="29"/>
        <v>11.009009009009009</v>
      </c>
      <c r="DH19" s="92"/>
    </row>
    <row r="20" spans="1:112" ht="30" customHeight="1">
      <c r="A20" s="82" t="s">
        <v>133</v>
      </c>
      <c r="B20" s="101" t="s">
        <v>63</v>
      </c>
      <c r="C20" s="205" t="s">
        <v>192</v>
      </c>
      <c r="D20" s="206" t="s">
        <v>193</v>
      </c>
      <c r="E20" s="206" t="s">
        <v>193</v>
      </c>
      <c r="F20" s="207" t="s">
        <v>194</v>
      </c>
      <c r="G20" s="114">
        <v>1</v>
      </c>
      <c r="H20" s="115">
        <v>0</v>
      </c>
      <c r="I20" s="95"/>
      <c r="J20" s="130"/>
      <c r="K20" s="130">
        <v>550</v>
      </c>
      <c r="L20" s="130"/>
      <c r="M20" s="130"/>
      <c r="N20" s="130"/>
      <c r="O20" s="132">
        <f t="shared" si="11"/>
        <v>550</v>
      </c>
      <c r="P20" s="247">
        <v>46</v>
      </c>
      <c r="Q20" s="225" t="s">
        <v>149</v>
      </c>
      <c r="R20" s="271"/>
      <c r="S20" s="95"/>
      <c r="T20" s="198">
        <v>3</v>
      </c>
      <c r="U20" s="198">
        <v>1</v>
      </c>
      <c r="V20" s="11"/>
      <c r="W20" s="11">
        <f t="shared" si="30"/>
        <v>4</v>
      </c>
      <c r="X20" s="198">
        <v>2</v>
      </c>
      <c r="Y20" s="11">
        <f t="shared" si="31"/>
        <v>6</v>
      </c>
      <c r="Z20" s="95"/>
      <c r="AA20" s="199">
        <v>14271</v>
      </c>
      <c r="AB20" s="199">
        <v>1324</v>
      </c>
      <c r="AC20" s="199"/>
      <c r="AD20" s="18">
        <f t="shared" si="12"/>
        <v>15595</v>
      </c>
      <c r="AE20" s="21">
        <v>60</v>
      </c>
      <c r="AF20" s="202">
        <v>192151</v>
      </c>
      <c r="AG20" s="199">
        <v>0</v>
      </c>
      <c r="AH20" s="199">
        <v>0</v>
      </c>
      <c r="AI20" s="18">
        <f t="shared" si="13"/>
        <v>192151</v>
      </c>
      <c r="AJ20" s="95"/>
      <c r="AK20" s="199">
        <v>242</v>
      </c>
      <c r="AL20" s="199">
        <v>1043</v>
      </c>
      <c r="AM20" s="18">
        <f t="shared" si="14"/>
        <v>1285</v>
      </c>
      <c r="AN20" s="202">
        <v>700</v>
      </c>
      <c r="AO20" s="199">
        <v>61</v>
      </c>
      <c r="AP20" s="202">
        <v>0</v>
      </c>
      <c r="AQ20" s="199">
        <v>0</v>
      </c>
      <c r="AR20" s="18">
        <f t="shared" si="66"/>
        <v>0</v>
      </c>
      <c r="AS20" s="202">
        <v>2366</v>
      </c>
      <c r="AT20" s="200">
        <v>555</v>
      </c>
      <c r="AU20" s="199">
        <v>43414</v>
      </c>
      <c r="AV20" s="202">
        <v>439</v>
      </c>
      <c r="AW20" s="18">
        <v>0</v>
      </c>
      <c r="AX20" s="154"/>
      <c r="AY20" s="274">
        <v>300528</v>
      </c>
      <c r="AZ20" s="275">
        <v>138075</v>
      </c>
      <c r="BA20" s="275"/>
      <c r="BB20" s="274">
        <v>38543</v>
      </c>
      <c r="BC20" s="274">
        <f t="shared" si="15"/>
        <v>477146</v>
      </c>
      <c r="BD20" s="95"/>
      <c r="BE20" s="274"/>
      <c r="BF20" s="95"/>
      <c r="BG20" s="209" t="s">
        <v>195</v>
      </c>
      <c r="BH20" s="234">
        <v>855</v>
      </c>
      <c r="BI20" s="234">
        <v>138</v>
      </c>
      <c r="BJ20" s="198">
        <v>83.25</v>
      </c>
      <c r="BK20" s="87"/>
      <c r="BL20" s="11"/>
      <c r="BM20" s="11"/>
      <c r="BN20" s="11"/>
      <c r="BO20" s="11"/>
      <c r="BP20" s="11"/>
      <c r="BQ20" s="11"/>
      <c r="BR20" s="11"/>
      <c r="BS20" s="11"/>
      <c r="BT20" s="11"/>
      <c r="BU20" s="11"/>
      <c r="BV20" s="11"/>
      <c r="BW20" s="11">
        <f t="shared" si="16"/>
        <v>855</v>
      </c>
      <c r="BX20" s="18">
        <f t="shared" si="17"/>
        <v>138</v>
      </c>
      <c r="BY20" s="11">
        <f t="shared" si="18"/>
        <v>83.25</v>
      </c>
      <c r="BZ20" s="95"/>
      <c r="CA20" s="113">
        <v>13</v>
      </c>
      <c r="CB20" s="95"/>
      <c r="CC20" s="208" t="s">
        <v>196</v>
      </c>
      <c r="CD20" s="208" t="s">
        <v>197</v>
      </c>
      <c r="CE20" s="198" t="s">
        <v>198</v>
      </c>
      <c r="CF20" s="198" t="s">
        <v>148</v>
      </c>
      <c r="CG20" s="11"/>
      <c r="CH20" s="11"/>
      <c r="CI20" s="89" t="s">
        <v>160</v>
      </c>
      <c r="CJ20" s="95"/>
      <c r="CK20" s="91">
        <f t="shared" si="0"/>
        <v>28.354545454545455</v>
      </c>
      <c r="CL20" s="91">
        <f t="shared" si="1"/>
        <v>0.10909090909090909</v>
      </c>
      <c r="CM20" s="91">
        <f t="shared" si="2"/>
        <v>349.36545454545455</v>
      </c>
      <c r="CN20" s="300">
        <f t="shared" si="3"/>
        <v>251.04545454545453</v>
      </c>
      <c r="CO20" s="301">
        <f t="shared" si="32"/>
        <v>3001.6304347826085</v>
      </c>
      <c r="CP20" s="301">
        <f t="shared" si="19"/>
        <v>546.41454545454542</v>
      </c>
      <c r="CQ20" s="302">
        <f t="shared" si="4"/>
        <v>867.53818181818178</v>
      </c>
      <c r="CR20" s="303">
        <f t="shared" si="20"/>
        <v>10372.739130434782</v>
      </c>
      <c r="CS20" s="91">
        <f t="shared" si="21"/>
        <v>0.28937683643999951</v>
      </c>
      <c r="CT20" s="263" t="e">
        <f t="shared" si="5"/>
        <v>#DIV/0!</v>
      </c>
      <c r="CU20" s="263" t="e">
        <f t="shared" si="22"/>
        <v>#DIV/0!</v>
      </c>
      <c r="CV20" s="91" t="e">
        <f t="shared" si="23"/>
        <v>#DIV/0!</v>
      </c>
      <c r="CW20" s="91">
        <f t="shared" si="6"/>
        <v>91.666666666666671</v>
      </c>
      <c r="CX20" s="91">
        <f t="shared" si="7"/>
        <v>4.3018181818181818</v>
      </c>
      <c r="CY20" s="91">
        <f t="shared" si="8"/>
        <v>0</v>
      </c>
      <c r="CZ20" s="91">
        <f t="shared" si="9"/>
        <v>0.15171529336325745</v>
      </c>
      <c r="DA20" s="91">
        <f t="shared" si="24"/>
        <v>201.66779374471682</v>
      </c>
      <c r="DB20" s="91">
        <f t="shared" si="10"/>
        <v>2.3363636363636364</v>
      </c>
      <c r="DC20" s="91">
        <f t="shared" si="25"/>
        <v>1.2727272727272727</v>
      </c>
      <c r="DD20" s="91">
        <f t="shared" si="26"/>
        <v>155.45454545454547</v>
      </c>
      <c r="DE20" s="287">
        <f t="shared" si="27"/>
        <v>25.09090909090909</v>
      </c>
      <c r="DF20" s="288">
        <f t="shared" si="28"/>
        <v>2.3636363636363638</v>
      </c>
      <c r="DG20" s="91">
        <f t="shared" si="29"/>
        <v>13.875</v>
      </c>
      <c r="DH20" s="92"/>
    </row>
    <row r="21" spans="1:112" ht="30" customHeight="1">
      <c r="A21" s="82" t="s">
        <v>133</v>
      </c>
      <c r="B21" s="93" t="s">
        <v>13</v>
      </c>
      <c r="C21" s="84" t="s">
        <v>351</v>
      </c>
      <c r="D21" s="85" t="s">
        <v>352</v>
      </c>
      <c r="E21" s="85" t="s">
        <v>353</v>
      </c>
      <c r="F21" s="99" t="s">
        <v>202</v>
      </c>
      <c r="G21" s="112">
        <v>1</v>
      </c>
      <c r="H21" s="113"/>
      <c r="I21" s="95"/>
      <c r="J21" s="129">
        <v>1980</v>
      </c>
      <c r="K21" s="129">
        <v>2154.1999999999998</v>
      </c>
      <c r="L21" s="129"/>
      <c r="M21" s="129">
        <v>0</v>
      </c>
      <c r="N21" s="129"/>
      <c r="O21" s="132">
        <f t="shared" si="11"/>
        <v>2154.1999999999998</v>
      </c>
      <c r="P21" s="289">
        <v>73</v>
      </c>
      <c r="Q21" s="112" t="s">
        <v>160</v>
      </c>
      <c r="R21" s="271">
        <v>0</v>
      </c>
      <c r="S21" s="95"/>
      <c r="T21" s="11">
        <v>5.57</v>
      </c>
      <c r="U21" s="11">
        <v>4</v>
      </c>
      <c r="V21" s="11">
        <v>6.41</v>
      </c>
      <c r="W21" s="11">
        <f t="shared" si="30"/>
        <v>15.98</v>
      </c>
      <c r="X21" s="11"/>
      <c r="Y21" s="11">
        <f t="shared" si="31"/>
        <v>15.98</v>
      </c>
      <c r="Z21" s="95"/>
      <c r="AA21" s="18">
        <v>37351</v>
      </c>
      <c r="AB21" s="18">
        <v>275</v>
      </c>
      <c r="AC21" s="18"/>
      <c r="AD21" s="18">
        <f t="shared" si="12"/>
        <v>37626</v>
      </c>
      <c r="AE21" s="21">
        <v>57</v>
      </c>
      <c r="AF21" s="140">
        <v>275541</v>
      </c>
      <c r="AG21" s="18">
        <v>9800</v>
      </c>
      <c r="AH21" s="26">
        <v>63487</v>
      </c>
      <c r="AI21" s="18">
        <f t="shared" si="13"/>
        <v>348828</v>
      </c>
      <c r="AJ21" s="95"/>
      <c r="AK21" s="18">
        <v>2461</v>
      </c>
      <c r="AL21" s="18">
        <v>2544</v>
      </c>
      <c r="AM21" s="18">
        <f t="shared" si="14"/>
        <v>5005</v>
      </c>
      <c r="AN21" s="22"/>
      <c r="AO21" s="18">
        <v>55</v>
      </c>
      <c r="AP21" s="22"/>
      <c r="AQ21" s="153"/>
      <c r="AR21" s="18">
        <f t="shared" si="66"/>
        <v>0</v>
      </c>
      <c r="AS21" s="22">
        <v>8822</v>
      </c>
      <c r="AT21" s="20"/>
      <c r="AU21" s="18">
        <v>56569</v>
      </c>
      <c r="AV21" s="22">
        <v>504</v>
      </c>
      <c r="AW21" s="18">
        <v>284</v>
      </c>
      <c r="AX21" s="154"/>
      <c r="AY21" s="274">
        <v>1215376</v>
      </c>
      <c r="AZ21" s="275">
        <v>573712</v>
      </c>
      <c r="BA21" s="275"/>
      <c r="BB21" s="274"/>
      <c r="BC21" s="274">
        <f t="shared" si="15"/>
        <v>1789088</v>
      </c>
      <c r="BD21" s="95"/>
      <c r="BE21" s="284">
        <v>67463969</v>
      </c>
      <c r="BF21" s="95"/>
      <c r="BG21" s="87" t="s">
        <v>356</v>
      </c>
      <c r="BH21" s="18">
        <v>1900</v>
      </c>
      <c r="BI21" s="18">
        <v>135</v>
      </c>
      <c r="BJ21" s="11">
        <v>81.5</v>
      </c>
      <c r="BK21" s="87"/>
      <c r="BL21" s="11"/>
      <c r="BM21" s="11"/>
      <c r="BN21" s="11"/>
      <c r="BO21" s="11"/>
      <c r="BP21" s="11"/>
      <c r="BQ21" s="11"/>
      <c r="BR21" s="11"/>
      <c r="BS21" s="11"/>
      <c r="BT21" s="11"/>
      <c r="BU21" s="11"/>
      <c r="BV21" s="11"/>
      <c r="BW21" s="11">
        <f t="shared" si="16"/>
        <v>1900</v>
      </c>
      <c r="BX21" s="18">
        <f t="shared" si="17"/>
        <v>135</v>
      </c>
      <c r="BY21" s="11">
        <f t="shared" si="18"/>
        <v>81.5</v>
      </c>
      <c r="BZ21" s="95"/>
      <c r="CA21" s="113">
        <v>34</v>
      </c>
      <c r="CB21" s="95"/>
      <c r="CC21" s="102" t="s">
        <v>357</v>
      </c>
      <c r="CD21" s="87" t="s">
        <v>358</v>
      </c>
      <c r="CE21" s="87" t="s">
        <v>359</v>
      </c>
      <c r="CF21" s="87" t="s">
        <v>357</v>
      </c>
      <c r="CG21" s="87" t="s">
        <v>162</v>
      </c>
      <c r="CH21" s="87" t="s">
        <v>357</v>
      </c>
      <c r="CI21" s="89" t="s">
        <v>160</v>
      </c>
      <c r="CJ21" s="95"/>
      <c r="CK21" s="91">
        <f t="shared" si="0"/>
        <v>17.466344814780431</v>
      </c>
      <c r="CL21" s="91">
        <f t="shared" si="1"/>
        <v>2.6459938724352431E-2</v>
      </c>
      <c r="CM21" s="91">
        <f t="shared" si="2"/>
        <v>161.92925447962122</v>
      </c>
      <c r="CN21" s="300">
        <f t="shared" si="3"/>
        <v>266.32253272676633</v>
      </c>
      <c r="CO21" s="301">
        <f t="shared" si="32"/>
        <v>7859.0684931506848</v>
      </c>
      <c r="CP21" s="301">
        <f t="shared" si="19"/>
        <v>564.18902608857115</v>
      </c>
      <c r="CQ21" s="302">
        <f t="shared" si="4"/>
        <v>830.51155881533759</v>
      </c>
      <c r="CR21" s="303">
        <f t="shared" si="20"/>
        <v>24508.054794520547</v>
      </c>
      <c r="CS21" s="91">
        <f t="shared" si="21"/>
        <v>0.32067287914289294</v>
      </c>
      <c r="CT21" s="263">
        <f t="shared" si="5"/>
        <v>8.5039763966451489E-3</v>
      </c>
      <c r="CU21" s="263">
        <f t="shared" si="22"/>
        <v>1.8015186743608282E-2</v>
      </c>
      <c r="CV21" s="91">
        <f t="shared" si="23"/>
        <v>2.6519163140253429E-2</v>
      </c>
      <c r="CW21" s="91">
        <f t="shared" si="6"/>
        <v>134.80600750938672</v>
      </c>
      <c r="CX21" s="91">
        <f t="shared" si="7"/>
        <v>4.0952557794076689</v>
      </c>
      <c r="CY21" s="91">
        <f t="shared" si="8"/>
        <v>0</v>
      </c>
      <c r="CZ21" s="91">
        <f t="shared" si="9"/>
        <v>0.23446552915537128</v>
      </c>
      <c r="DA21" s="91">
        <f t="shared" si="24"/>
        <v>202.79845839945591</v>
      </c>
      <c r="DB21" s="91">
        <f t="shared" si="10"/>
        <v>2.3233683037786652</v>
      </c>
      <c r="DC21" s="91">
        <f>AN21/O21</f>
        <v>0</v>
      </c>
      <c r="DD21" s="91">
        <f t="shared" si="26"/>
        <v>88.199795747841435</v>
      </c>
      <c r="DE21" s="287">
        <f t="shared" si="27"/>
        <v>6.2668275926097863</v>
      </c>
      <c r="DF21" s="288">
        <f t="shared" si="28"/>
        <v>1.5783121344350572</v>
      </c>
      <c r="DG21" s="91">
        <f t="shared" si="29"/>
        <v>5.1001251564455572</v>
      </c>
      <c r="DH21" s="92"/>
    </row>
    <row r="22" spans="1:112" ht="30" customHeight="1">
      <c r="A22" s="82" t="s">
        <v>133</v>
      </c>
      <c r="B22" s="83" t="s">
        <v>14</v>
      </c>
      <c r="C22" s="221" t="s">
        <v>323</v>
      </c>
      <c r="D22" s="221" t="s">
        <v>324</v>
      </c>
      <c r="E22" s="221" t="s">
        <v>324</v>
      </c>
      <c r="F22" s="222" t="s">
        <v>152</v>
      </c>
      <c r="G22" s="188">
        <v>3</v>
      </c>
      <c r="H22" s="250">
        <v>5</v>
      </c>
      <c r="I22" s="95"/>
      <c r="J22" s="129">
        <v>2330</v>
      </c>
      <c r="K22" s="129">
        <v>1738.7</v>
      </c>
      <c r="L22" s="129"/>
      <c r="M22" s="129">
        <v>373.8</v>
      </c>
      <c r="N22" s="129"/>
      <c r="O22" s="132">
        <f t="shared" si="11"/>
        <v>2112.5</v>
      </c>
      <c r="P22" s="247">
        <v>180</v>
      </c>
      <c r="Q22" s="225" t="s">
        <v>160</v>
      </c>
      <c r="R22" s="271">
        <v>0</v>
      </c>
      <c r="S22" s="95"/>
      <c r="T22" s="237">
        <v>3</v>
      </c>
      <c r="U22" s="237">
        <v>5.5</v>
      </c>
      <c r="V22" s="11"/>
      <c r="W22" s="11">
        <f t="shared" si="30"/>
        <v>8.5</v>
      </c>
      <c r="X22" s="11">
        <v>0.15</v>
      </c>
      <c r="Y22" s="11">
        <f t="shared" si="31"/>
        <v>8.65</v>
      </c>
      <c r="Z22" s="95"/>
      <c r="AA22" s="234">
        <v>55115</v>
      </c>
      <c r="AB22" s="234">
        <v>626</v>
      </c>
      <c r="AC22" s="234"/>
      <c r="AD22" s="18">
        <f t="shared" si="12"/>
        <v>55741</v>
      </c>
      <c r="AE22" s="21">
        <v>175</v>
      </c>
      <c r="AF22" s="236">
        <v>20874</v>
      </c>
      <c r="AG22" s="234">
        <v>52386</v>
      </c>
      <c r="AH22" s="251">
        <v>52563</v>
      </c>
      <c r="AI22" s="18">
        <f t="shared" si="13"/>
        <v>125823</v>
      </c>
      <c r="AJ22" s="95"/>
      <c r="AK22" s="234">
        <v>1901</v>
      </c>
      <c r="AL22" s="234">
        <v>4083</v>
      </c>
      <c r="AM22" s="18">
        <f t="shared" si="14"/>
        <v>5984</v>
      </c>
      <c r="AN22" s="236">
        <v>1161</v>
      </c>
      <c r="AO22" s="234">
        <v>54</v>
      </c>
      <c r="AP22" s="236">
        <v>63635</v>
      </c>
      <c r="AQ22" s="234">
        <v>4289</v>
      </c>
      <c r="AR22" s="18">
        <f t="shared" si="66"/>
        <v>67924</v>
      </c>
      <c r="AS22" s="236">
        <v>12441</v>
      </c>
      <c r="AT22" s="235">
        <v>1392</v>
      </c>
      <c r="AU22" s="234">
        <v>72831</v>
      </c>
      <c r="AV22" s="236">
        <v>407</v>
      </c>
      <c r="AW22" s="234">
        <v>441</v>
      </c>
      <c r="AX22" s="154"/>
      <c r="AY22" s="274">
        <v>611914</v>
      </c>
      <c r="AZ22" s="275">
        <v>134151</v>
      </c>
      <c r="BA22" s="275"/>
      <c r="BB22" s="274"/>
      <c r="BC22" s="274">
        <f t="shared" si="15"/>
        <v>746065</v>
      </c>
      <c r="BD22" s="95"/>
      <c r="BE22" s="274">
        <v>48126202</v>
      </c>
      <c r="BF22" s="95"/>
      <c r="BG22" s="240" t="s">
        <v>325</v>
      </c>
      <c r="BH22" s="234">
        <v>1250</v>
      </c>
      <c r="BI22" s="234">
        <v>124</v>
      </c>
      <c r="BJ22" s="237">
        <v>57.5</v>
      </c>
      <c r="BK22" s="240" t="s">
        <v>326</v>
      </c>
      <c r="BL22" s="237">
        <v>155</v>
      </c>
      <c r="BM22" s="237">
        <v>15</v>
      </c>
      <c r="BN22" s="237">
        <v>20</v>
      </c>
      <c r="BO22" s="237" t="s">
        <v>327</v>
      </c>
      <c r="BP22" s="237">
        <v>40</v>
      </c>
      <c r="BQ22" s="237">
        <v>6</v>
      </c>
      <c r="BR22" s="237">
        <v>20</v>
      </c>
      <c r="BS22" s="11"/>
      <c r="BT22" s="11"/>
      <c r="BU22" s="11"/>
      <c r="BV22" s="11"/>
      <c r="BW22" s="11">
        <f t="shared" si="16"/>
        <v>1445</v>
      </c>
      <c r="BX22" s="18">
        <f t="shared" si="17"/>
        <v>145</v>
      </c>
      <c r="BY22" s="11">
        <f t="shared" si="18"/>
        <v>97.5</v>
      </c>
      <c r="BZ22" s="95"/>
      <c r="CA22" s="113">
        <v>25</v>
      </c>
      <c r="CB22" s="95"/>
      <c r="CC22" s="240" t="s">
        <v>204</v>
      </c>
      <c r="CD22" s="240" t="s">
        <v>328</v>
      </c>
      <c r="CE22" s="240" t="s">
        <v>156</v>
      </c>
      <c r="CF22" s="240" t="s">
        <v>329</v>
      </c>
      <c r="CG22" s="240" t="s">
        <v>148</v>
      </c>
      <c r="CH22" s="240" t="s">
        <v>330</v>
      </c>
      <c r="CI22" s="89" t="s">
        <v>160</v>
      </c>
      <c r="CJ22" s="95"/>
      <c r="CK22" s="91">
        <f t="shared" si="0"/>
        <v>26.386272189349114</v>
      </c>
      <c r="CL22" s="91">
        <f t="shared" si="1"/>
        <v>8.2840236686390539E-2</v>
      </c>
      <c r="CM22" s="91">
        <f t="shared" si="2"/>
        <v>59.561183431952664</v>
      </c>
      <c r="CN22" s="300">
        <f t="shared" si="3"/>
        <v>63.503431952662723</v>
      </c>
      <c r="CO22" s="301">
        <f t="shared" si="32"/>
        <v>745.2833333333333</v>
      </c>
      <c r="CP22" s="301">
        <f t="shared" si="19"/>
        <v>289.66343195266273</v>
      </c>
      <c r="CQ22" s="302">
        <f t="shared" si="4"/>
        <v>353.16686390532544</v>
      </c>
      <c r="CR22" s="303">
        <f t="shared" si="20"/>
        <v>4144.8055555555557</v>
      </c>
      <c r="CS22" s="91">
        <f t="shared" si="21"/>
        <v>0.17981141053393471</v>
      </c>
      <c r="CT22" s="263">
        <f t="shared" si="5"/>
        <v>2.7874836248245809E-3</v>
      </c>
      <c r="CU22" s="263">
        <f t="shared" si="22"/>
        <v>1.2714778531661402E-2</v>
      </c>
      <c r="CV22" s="91">
        <f t="shared" si="23"/>
        <v>1.5502262156485983E-2</v>
      </c>
      <c r="CW22" s="91">
        <f t="shared" si="6"/>
        <v>244.21965317919074</v>
      </c>
      <c r="CX22" s="91">
        <f t="shared" si="7"/>
        <v>5.8892307692307693</v>
      </c>
      <c r="CY22" s="91">
        <f t="shared" si="8"/>
        <v>32.153372781065087</v>
      </c>
      <c r="CZ22" s="91">
        <f t="shared" si="9"/>
        <v>0.22319298182666261</v>
      </c>
      <c r="DA22" s="91">
        <f t="shared" si="24"/>
        <v>59.968250140663933</v>
      </c>
      <c r="DB22" s="91">
        <f t="shared" si="10"/>
        <v>2.8326627218934912</v>
      </c>
      <c r="DC22" s="91">
        <f t="shared" si="25"/>
        <v>0.54958579881656799</v>
      </c>
      <c r="DD22" s="91">
        <f t="shared" si="26"/>
        <v>68.402366863905328</v>
      </c>
      <c r="DE22" s="287">
        <f t="shared" si="27"/>
        <v>6.8639053254437874</v>
      </c>
      <c r="DF22" s="288">
        <f t="shared" si="28"/>
        <v>1.1834319526627219</v>
      </c>
      <c r="DG22" s="91">
        <f t="shared" si="29"/>
        <v>11.271676300578035</v>
      </c>
      <c r="DH22" s="92"/>
    </row>
    <row r="23" spans="1:112" ht="30" customHeight="1">
      <c r="A23" s="82" t="s">
        <v>133</v>
      </c>
      <c r="B23" s="83" t="s">
        <v>30</v>
      </c>
      <c r="C23" s="221" t="s">
        <v>245</v>
      </c>
      <c r="D23" s="221" t="s">
        <v>246</v>
      </c>
      <c r="E23" s="221" t="s">
        <v>247</v>
      </c>
      <c r="F23" s="222" t="s">
        <v>202</v>
      </c>
      <c r="G23" s="188">
        <v>3</v>
      </c>
      <c r="H23" s="250">
        <v>0</v>
      </c>
      <c r="I23" s="95"/>
      <c r="J23" s="129">
        <v>19761</v>
      </c>
      <c r="K23" s="129">
        <v>22161.3</v>
      </c>
      <c r="L23" s="129"/>
      <c r="M23" s="129">
        <v>0</v>
      </c>
      <c r="N23" s="129"/>
      <c r="O23" s="132">
        <f t="shared" si="11"/>
        <v>22161.3</v>
      </c>
      <c r="P23" s="247">
        <v>976.5</v>
      </c>
      <c r="Q23" s="225" t="s">
        <v>160</v>
      </c>
      <c r="R23" s="271">
        <v>100</v>
      </c>
      <c r="S23" s="95"/>
      <c r="T23" s="237">
        <v>51.819999999999993</v>
      </c>
      <c r="U23" s="237">
        <v>64</v>
      </c>
      <c r="V23" s="11">
        <v>22.830000000000002</v>
      </c>
      <c r="W23" s="11">
        <f t="shared" si="30"/>
        <v>138.65</v>
      </c>
      <c r="X23" s="11">
        <v>12.290000000000001</v>
      </c>
      <c r="Y23" s="11">
        <f t="shared" si="31"/>
        <v>150.94</v>
      </c>
      <c r="Z23" s="95"/>
      <c r="AA23" s="234">
        <v>2526574</v>
      </c>
      <c r="AB23" s="234">
        <v>20108</v>
      </c>
      <c r="AC23" s="234">
        <v>563581</v>
      </c>
      <c r="AD23" s="18">
        <f t="shared" si="12"/>
        <v>3110263</v>
      </c>
      <c r="AE23" s="21">
        <v>1039</v>
      </c>
      <c r="AF23" s="236">
        <v>1402805</v>
      </c>
      <c r="AG23" s="234">
        <v>2389538</v>
      </c>
      <c r="AH23" s="251">
        <v>155903</v>
      </c>
      <c r="AI23" s="18">
        <f t="shared" si="13"/>
        <v>3948246</v>
      </c>
      <c r="AJ23" s="95"/>
      <c r="AK23" s="234">
        <v>69990</v>
      </c>
      <c r="AL23" s="234">
        <v>26497</v>
      </c>
      <c r="AM23" s="18">
        <f t="shared" si="14"/>
        <v>96487</v>
      </c>
      <c r="AN23" s="236">
        <v>25280</v>
      </c>
      <c r="AO23" s="234">
        <v>1248</v>
      </c>
      <c r="AP23" s="236">
        <v>3295379</v>
      </c>
      <c r="AQ23" s="234">
        <v>3193345</v>
      </c>
      <c r="AR23" s="18">
        <f t="shared" si="66"/>
        <v>6488724</v>
      </c>
      <c r="AS23" s="236">
        <v>416068</v>
      </c>
      <c r="AT23" s="235">
        <v>76267</v>
      </c>
      <c r="AU23" s="234">
        <v>1782719</v>
      </c>
      <c r="AV23" s="236">
        <v>7045</v>
      </c>
      <c r="AW23" s="234">
        <v>17219</v>
      </c>
      <c r="AX23" s="154"/>
      <c r="AY23" s="274">
        <v>12553481.199999999</v>
      </c>
      <c r="AZ23" s="275">
        <v>11250199.02</v>
      </c>
      <c r="BA23" s="275">
        <v>201531.13</v>
      </c>
      <c r="BB23" s="274">
        <v>2629707.65</v>
      </c>
      <c r="BC23" s="274">
        <f t="shared" si="15"/>
        <v>26634918.999999996</v>
      </c>
      <c r="BD23" s="95"/>
      <c r="BE23" s="274">
        <v>678247000</v>
      </c>
      <c r="BF23" s="95"/>
      <c r="BG23" s="240" t="s">
        <v>248</v>
      </c>
      <c r="BH23" s="234">
        <v>16503</v>
      </c>
      <c r="BI23" s="234">
        <v>1514</v>
      </c>
      <c r="BJ23" s="237">
        <v>101</v>
      </c>
      <c r="BK23" s="240" t="s">
        <v>230</v>
      </c>
      <c r="BL23" s="237">
        <v>782</v>
      </c>
      <c r="BM23" s="237">
        <v>134</v>
      </c>
      <c r="BN23" s="237">
        <v>76</v>
      </c>
      <c r="BO23" s="237" t="s">
        <v>249</v>
      </c>
      <c r="BP23" s="237">
        <v>1858</v>
      </c>
      <c r="BQ23" s="237">
        <v>354</v>
      </c>
      <c r="BR23" s="237">
        <v>79</v>
      </c>
      <c r="BS23" s="11"/>
      <c r="BT23" s="11"/>
      <c r="BU23" s="11"/>
      <c r="BV23" s="11"/>
      <c r="BW23" s="11">
        <f t="shared" si="16"/>
        <v>19143</v>
      </c>
      <c r="BX23" s="18">
        <f t="shared" si="17"/>
        <v>2002</v>
      </c>
      <c r="BY23" s="11">
        <f t="shared" si="18"/>
        <v>256</v>
      </c>
      <c r="BZ23" s="95"/>
      <c r="CA23" s="113">
        <v>405</v>
      </c>
      <c r="CB23" s="95"/>
      <c r="CC23" s="240" t="s">
        <v>250</v>
      </c>
      <c r="CD23" s="240" t="s">
        <v>205</v>
      </c>
      <c r="CE23" s="240" t="s">
        <v>242</v>
      </c>
      <c r="CF23" s="240" t="s">
        <v>251</v>
      </c>
      <c r="CG23" s="240" t="s">
        <v>250</v>
      </c>
      <c r="CH23" s="240" t="s">
        <v>250</v>
      </c>
      <c r="CI23" s="89" t="s">
        <v>160</v>
      </c>
      <c r="CJ23" s="95"/>
      <c r="CK23" s="91">
        <f t="shared" si="0"/>
        <v>140.34659519071536</v>
      </c>
      <c r="CL23" s="91">
        <f t="shared" si="1"/>
        <v>4.6883531200786956E-2</v>
      </c>
      <c r="CM23" s="91">
        <f t="shared" si="2"/>
        <v>178.15949425349598</v>
      </c>
      <c r="CN23" s="300">
        <f t="shared" si="3"/>
        <v>507.6506802398776</v>
      </c>
      <c r="CO23" s="301">
        <f t="shared" si="32"/>
        <v>11520.941136712749</v>
      </c>
      <c r="CP23" s="301">
        <f t="shared" si="19"/>
        <v>566.45960300162892</v>
      </c>
      <c r="CQ23" s="300">
        <f t="shared" si="4"/>
        <v>1201.8662713829963</v>
      </c>
      <c r="CR23" s="303">
        <f t="shared" si="20"/>
        <v>27275.902713773678</v>
      </c>
      <c r="CS23" s="91">
        <f t="shared" si="21"/>
        <v>0.42238532882341417</v>
      </c>
      <c r="CT23" s="263">
        <f t="shared" si="5"/>
        <v>1.6587171074844413E-2</v>
      </c>
      <c r="CU23" s="263">
        <f t="shared" si="22"/>
        <v>1.8508716146182731E-2</v>
      </c>
      <c r="CV23" s="91">
        <f t="shared" si="23"/>
        <v>3.9270234884931296E-2</v>
      </c>
      <c r="CW23" s="91">
        <f t="shared" si="6"/>
        <v>146.82191599310985</v>
      </c>
      <c r="CX23" s="91">
        <f t="shared" si="7"/>
        <v>18.774530375023126</v>
      </c>
      <c r="CY23" s="91">
        <f t="shared" si="8"/>
        <v>292.795278255337</v>
      </c>
      <c r="CZ23" s="91">
        <f t="shared" si="9"/>
        <v>0.13377261022620918</v>
      </c>
      <c r="DA23" s="91">
        <f t="shared" si="24"/>
        <v>64.015783477700751</v>
      </c>
      <c r="DB23" s="91">
        <f t="shared" si="10"/>
        <v>4.3538510827433408</v>
      </c>
      <c r="DC23" s="91">
        <f t="shared" si="25"/>
        <v>1.1407273039036518</v>
      </c>
      <c r="DD23" s="91">
        <f t="shared" si="26"/>
        <v>86.380311624318068</v>
      </c>
      <c r="DE23" s="287">
        <f t="shared" si="27"/>
        <v>9.033766069680027</v>
      </c>
      <c r="DF23" s="288">
        <f t="shared" si="28"/>
        <v>1.8275101189912144</v>
      </c>
      <c r="DG23" s="91">
        <f t="shared" si="29"/>
        <v>1.6960381608586192</v>
      </c>
      <c r="DH23" s="92"/>
    </row>
    <row r="24" spans="1:112" ht="30" customHeight="1">
      <c r="A24" s="82" t="s">
        <v>133</v>
      </c>
      <c r="B24" s="83" t="s">
        <v>33</v>
      </c>
      <c r="C24" s="84" t="s">
        <v>390</v>
      </c>
      <c r="D24" s="85" t="s">
        <v>391</v>
      </c>
      <c r="E24" s="85" t="s">
        <v>392</v>
      </c>
      <c r="F24" s="86" t="s">
        <v>202</v>
      </c>
      <c r="G24" s="116">
        <v>2</v>
      </c>
      <c r="H24" s="117"/>
      <c r="I24" s="46"/>
      <c r="J24" s="129">
        <v>7981</v>
      </c>
      <c r="K24" s="129">
        <v>8561.4</v>
      </c>
      <c r="L24" s="129"/>
      <c r="M24" s="129">
        <v>1465.9</v>
      </c>
      <c r="N24" s="129"/>
      <c r="O24" s="132">
        <f>K24+M24</f>
        <v>10027.299999999999</v>
      </c>
      <c r="P24" s="290">
        <v>683</v>
      </c>
      <c r="Q24" s="112" t="s">
        <v>160</v>
      </c>
      <c r="R24" s="271">
        <v>0</v>
      </c>
      <c r="S24" s="46"/>
      <c r="T24" s="97">
        <v>8.6</v>
      </c>
      <c r="U24" s="97">
        <v>13</v>
      </c>
      <c r="V24" s="97">
        <v>1</v>
      </c>
      <c r="W24" s="11">
        <f t="shared" si="30"/>
        <v>22.6</v>
      </c>
      <c r="X24" s="97"/>
      <c r="Y24" s="11">
        <f t="shared" si="31"/>
        <v>22.6</v>
      </c>
      <c r="Z24" s="46"/>
      <c r="AA24" s="141">
        <v>227335</v>
      </c>
      <c r="AB24" s="141">
        <v>6547</v>
      </c>
      <c r="AC24" s="141">
        <v>4816</v>
      </c>
      <c r="AD24" s="18">
        <f t="shared" si="12"/>
        <v>238698</v>
      </c>
      <c r="AE24" s="143">
        <v>32</v>
      </c>
      <c r="AF24" s="142">
        <v>180417</v>
      </c>
      <c r="AG24" s="141">
        <v>9852</v>
      </c>
      <c r="AH24" s="141">
        <v>57824</v>
      </c>
      <c r="AI24" s="18">
        <f t="shared" si="13"/>
        <v>248093</v>
      </c>
      <c r="AJ24" s="46"/>
      <c r="AK24" s="141">
        <v>5554</v>
      </c>
      <c r="AL24" s="141">
        <v>5564</v>
      </c>
      <c r="AM24" s="18">
        <f t="shared" si="14"/>
        <v>11118</v>
      </c>
      <c r="AN24" s="142">
        <v>4554</v>
      </c>
      <c r="AO24" s="141">
        <v>287</v>
      </c>
      <c r="AP24" s="22">
        <v>449012</v>
      </c>
      <c r="AQ24" s="153"/>
      <c r="AR24" s="18">
        <f t="shared" si="66"/>
        <v>449012</v>
      </c>
      <c r="AS24" s="142">
        <v>24392</v>
      </c>
      <c r="AT24" s="155"/>
      <c r="AU24" s="141">
        <v>308551</v>
      </c>
      <c r="AV24" s="142">
        <v>1945</v>
      </c>
      <c r="AW24" s="141">
        <v>665</v>
      </c>
      <c r="AX24" s="156"/>
      <c r="AY24" s="278">
        <v>2061310</v>
      </c>
      <c r="AZ24" s="275">
        <v>1228471</v>
      </c>
      <c r="BA24" s="275">
        <v>25000</v>
      </c>
      <c r="BB24" s="278"/>
      <c r="BC24" s="274">
        <f t="shared" si="15"/>
        <v>3314781</v>
      </c>
      <c r="BD24" s="46"/>
      <c r="BE24" s="274">
        <v>184568000</v>
      </c>
      <c r="BF24" s="46"/>
      <c r="BG24" s="87" t="s">
        <v>393</v>
      </c>
      <c r="BH24" s="141">
        <v>2903</v>
      </c>
      <c r="BI24" s="141">
        <v>678</v>
      </c>
      <c r="BJ24" s="97">
        <v>97</v>
      </c>
      <c r="BK24" s="103" t="s">
        <v>394</v>
      </c>
      <c r="BL24" s="82">
        <v>172</v>
      </c>
      <c r="BM24" s="82">
        <v>70</v>
      </c>
      <c r="BN24" s="97">
        <v>45</v>
      </c>
      <c r="BO24" s="87"/>
      <c r="BP24" s="11"/>
      <c r="BQ24" s="11"/>
      <c r="BR24" s="11"/>
      <c r="BS24" s="11"/>
      <c r="BT24" s="11"/>
      <c r="BU24" s="11"/>
      <c r="BV24" s="11"/>
      <c r="BW24" s="11">
        <f t="shared" si="16"/>
        <v>3075</v>
      </c>
      <c r="BX24" s="18">
        <f t="shared" si="17"/>
        <v>748</v>
      </c>
      <c r="BY24" s="11">
        <f t="shared" si="18"/>
        <v>142</v>
      </c>
      <c r="BZ24" s="46"/>
      <c r="CA24" s="117">
        <v>75</v>
      </c>
      <c r="CB24" s="46"/>
      <c r="CC24" s="103" t="s">
        <v>395</v>
      </c>
      <c r="CD24" s="88" t="s">
        <v>396</v>
      </c>
      <c r="CE24" s="103" t="s">
        <v>242</v>
      </c>
      <c r="CF24" s="103" t="s">
        <v>216</v>
      </c>
      <c r="CG24" s="103" t="s">
        <v>397</v>
      </c>
      <c r="CH24" s="88" t="s">
        <v>330</v>
      </c>
      <c r="CI24" s="89" t="s">
        <v>160</v>
      </c>
      <c r="CJ24" s="95"/>
      <c r="CK24" s="91">
        <f t="shared" si="0"/>
        <v>23.804812860889772</v>
      </c>
      <c r="CL24" s="91">
        <f t="shared" si="1"/>
        <v>3.191287784348728E-3</v>
      </c>
      <c r="CM24" s="91">
        <f t="shared" si="2"/>
        <v>24.741755008825908</v>
      </c>
      <c r="CN24" s="300">
        <f t="shared" si="3"/>
        <v>122.51264049145833</v>
      </c>
      <c r="CO24" s="301">
        <f t="shared" si="32"/>
        <v>1798.6398243045387</v>
      </c>
      <c r="CP24" s="301">
        <f t="shared" si="19"/>
        <v>205.56979446112115</v>
      </c>
      <c r="CQ24" s="300">
        <f t="shared" si="4"/>
        <v>330.57562853410195</v>
      </c>
      <c r="CR24" s="303">
        <f t="shared" si="20"/>
        <v>4853.2664714494877</v>
      </c>
      <c r="CS24" s="91">
        <f t="shared" si="21"/>
        <v>0.37060397051871602</v>
      </c>
      <c r="CT24" s="263">
        <f t="shared" si="5"/>
        <v>6.6559262710762426E-3</v>
      </c>
      <c r="CU24" s="263">
        <f t="shared" si="22"/>
        <v>1.1168295695895281E-2</v>
      </c>
      <c r="CV24" s="91">
        <f t="shared" si="23"/>
        <v>1.7959673399505872E-2</v>
      </c>
      <c r="CW24" s="91">
        <f t="shared" si="6"/>
        <v>443.68584070796453</v>
      </c>
      <c r="CX24" s="91">
        <f t="shared" si="7"/>
        <v>2.4325591136198179</v>
      </c>
      <c r="CY24" s="91">
        <f t="shared" si="8"/>
        <v>44.778953457062222</v>
      </c>
      <c r="CZ24" s="91">
        <f t="shared" si="9"/>
        <v>0.10218770161459249</v>
      </c>
      <c r="DA24" s="91">
        <f t="shared" si="24"/>
        <v>135.89623647097409</v>
      </c>
      <c r="DB24" s="91">
        <f t="shared" si="10"/>
        <v>1.1087730495746613</v>
      </c>
      <c r="DC24" s="91">
        <f t="shared" si="25"/>
        <v>0.4541601428101284</v>
      </c>
      <c r="DD24" s="91">
        <f t="shared" si="26"/>
        <v>30.66628105272606</v>
      </c>
      <c r="DE24" s="287">
        <f t="shared" si="27"/>
        <v>7.4596351959151521</v>
      </c>
      <c r="DF24" s="288">
        <f t="shared" si="28"/>
        <v>0.74795807445673312</v>
      </c>
      <c r="DG24" s="91">
        <f t="shared" si="29"/>
        <v>6.2831858407079642</v>
      </c>
      <c r="DH24" s="92"/>
    </row>
    <row r="25" spans="1:112" ht="30" customHeight="1">
      <c r="A25" s="82" t="s">
        <v>133</v>
      </c>
      <c r="B25" s="93" t="s">
        <v>15</v>
      </c>
      <c r="C25" s="84" t="s">
        <v>199</v>
      </c>
      <c r="D25" s="85" t="s">
        <v>200</v>
      </c>
      <c r="E25" s="85" t="s">
        <v>201</v>
      </c>
      <c r="F25" s="86" t="s">
        <v>202</v>
      </c>
      <c r="G25" s="112">
        <v>1</v>
      </c>
      <c r="H25" s="113">
        <v>2</v>
      </c>
      <c r="I25" s="95"/>
      <c r="J25" s="130"/>
      <c r="K25" s="130">
        <v>2549.52</v>
      </c>
      <c r="L25" s="130"/>
      <c r="M25" s="130"/>
      <c r="N25" s="130"/>
      <c r="O25" s="132">
        <f>K25+M25</f>
        <v>2549.52</v>
      </c>
      <c r="P25" s="291">
        <v>185</v>
      </c>
      <c r="Q25" s="112" t="s">
        <v>160</v>
      </c>
      <c r="R25" s="271">
        <v>60</v>
      </c>
      <c r="S25" s="95"/>
      <c r="T25" s="11">
        <v>6</v>
      </c>
      <c r="U25" s="11">
        <v>6</v>
      </c>
      <c r="V25" s="11">
        <v>0</v>
      </c>
      <c r="W25" s="11">
        <f t="shared" si="30"/>
        <v>12</v>
      </c>
      <c r="X25" s="11">
        <v>2.25</v>
      </c>
      <c r="Y25" s="11">
        <f t="shared" si="31"/>
        <v>14.25</v>
      </c>
      <c r="Z25" s="95"/>
      <c r="AA25" s="18">
        <v>221944</v>
      </c>
      <c r="AB25" s="18">
        <v>4913</v>
      </c>
      <c r="AC25" s="18">
        <v>2246</v>
      </c>
      <c r="AD25" s="18">
        <f t="shared" si="12"/>
        <v>229103</v>
      </c>
      <c r="AE25" s="21">
        <v>1099</v>
      </c>
      <c r="AF25" s="22">
        <v>227686</v>
      </c>
      <c r="AG25" s="18">
        <v>8507</v>
      </c>
      <c r="AH25" s="18"/>
      <c r="AI25" s="18">
        <f t="shared" si="13"/>
        <v>236193</v>
      </c>
      <c r="AJ25" s="95"/>
      <c r="AK25" s="18">
        <v>1994</v>
      </c>
      <c r="AL25" s="18">
        <v>299</v>
      </c>
      <c r="AM25" s="18">
        <f t="shared" si="14"/>
        <v>2293</v>
      </c>
      <c r="AN25" s="22">
        <v>1887</v>
      </c>
      <c r="AO25" s="18">
        <v>150</v>
      </c>
      <c r="AP25" s="22"/>
      <c r="AQ25" s="18">
        <v>23460</v>
      </c>
      <c r="AR25" s="18">
        <f t="shared" si="66"/>
        <v>23460</v>
      </c>
      <c r="AS25" s="22">
        <v>59484</v>
      </c>
      <c r="AT25" s="20"/>
      <c r="AU25" s="18">
        <v>151295</v>
      </c>
      <c r="AV25" s="18">
        <v>780</v>
      </c>
      <c r="AW25" s="18">
        <v>193</v>
      </c>
      <c r="AX25" s="154"/>
      <c r="AY25" s="274">
        <v>706733</v>
      </c>
      <c r="AZ25" s="275">
        <v>105908</v>
      </c>
      <c r="BA25" s="275">
        <v>13345</v>
      </c>
      <c r="BB25" s="274">
        <v>336632</v>
      </c>
      <c r="BC25" s="274">
        <f t="shared" si="15"/>
        <v>1162618</v>
      </c>
      <c r="BD25" s="95"/>
      <c r="BE25" s="274">
        <v>61614878</v>
      </c>
      <c r="BF25" s="95"/>
      <c r="BG25" s="88" t="s">
        <v>203</v>
      </c>
      <c r="BH25" s="18">
        <v>3344.5</v>
      </c>
      <c r="BI25" s="18">
        <v>393</v>
      </c>
      <c r="BJ25" s="11">
        <v>82.5</v>
      </c>
      <c r="BK25" s="87"/>
      <c r="BL25" s="11"/>
      <c r="BM25" s="11"/>
      <c r="BN25" s="11"/>
      <c r="BO25" s="11"/>
      <c r="BP25" s="11"/>
      <c r="BQ25" s="11"/>
      <c r="BR25" s="11"/>
      <c r="BS25" s="11"/>
      <c r="BT25" s="11"/>
      <c r="BU25" s="11"/>
      <c r="BV25" s="11"/>
      <c r="BW25" s="11">
        <f t="shared" si="16"/>
        <v>3344.5</v>
      </c>
      <c r="BX25" s="18">
        <f t="shared" si="17"/>
        <v>393</v>
      </c>
      <c r="BY25" s="11">
        <f t="shared" si="18"/>
        <v>82.5</v>
      </c>
      <c r="BZ25" s="95"/>
      <c r="CA25" s="113">
        <v>32</v>
      </c>
      <c r="CB25" s="95"/>
      <c r="CC25" s="87" t="s">
        <v>204</v>
      </c>
      <c r="CD25" s="87" t="s">
        <v>205</v>
      </c>
      <c r="CE25" s="87" t="s">
        <v>206</v>
      </c>
      <c r="CF25" s="87" t="s">
        <v>207</v>
      </c>
      <c r="CG25" s="87" t="s">
        <v>208</v>
      </c>
      <c r="CH25" s="87" t="s">
        <v>209</v>
      </c>
      <c r="CI25" s="89" t="s">
        <v>160</v>
      </c>
      <c r="CJ25" s="95"/>
      <c r="CK25" s="91">
        <f t="shared" si="0"/>
        <v>89.861228780319436</v>
      </c>
      <c r="CL25" s="91">
        <f t="shared" si="1"/>
        <v>0.43106153315133827</v>
      </c>
      <c r="CM25" s="91">
        <f t="shared" si="2"/>
        <v>92.642144403652452</v>
      </c>
      <c r="CN25" s="300">
        <f t="shared" si="3"/>
        <v>41.540368383068184</v>
      </c>
      <c r="CO25" s="301">
        <f t="shared" si="32"/>
        <v>572.47567567567569</v>
      </c>
      <c r="CP25" s="301">
        <f t="shared" si="19"/>
        <v>277.20237534908534</v>
      </c>
      <c r="CQ25" s="300">
        <f t="shared" si="4"/>
        <v>456.01446546800969</v>
      </c>
      <c r="CR25" s="303">
        <f t="shared" si="20"/>
        <v>6284.4216216216219</v>
      </c>
      <c r="CS25" s="91">
        <f t="shared" si="21"/>
        <v>9.1094409341675425E-2</v>
      </c>
      <c r="CT25" s="263">
        <f t="shared" si="5"/>
        <v>1.7188705623989063E-3</v>
      </c>
      <c r="CU25" s="263">
        <f t="shared" si="22"/>
        <v>1.1470167968197552E-2</v>
      </c>
      <c r="CV25" s="91">
        <f t="shared" si="23"/>
        <v>1.8869111450646708E-2</v>
      </c>
      <c r="CW25" s="91">
        <f t="shared" si="6"/>
        <v>178.91368421052633</v>
      </c>
      <c r="CX25" s="91">
        <f t="shared" si="7"/>
        <v>23.331450626000187</v>
      </c>
      <c r="CY25" s="91">
        <f t="shared" si="8"/>
        <v>9.2017320907464928</v>
      </c>
      <c r="CZ25" s="91">
        <f t="shared" si="9"/>
        <v>0.25963867779994149</v>
      </c>
      <c r="DA25" s="91">
        <f t="shared" si="24"/>
        <v>19.545054132203617</v>
      </c>
      <c r="DB25" s="91">
        <f t="shared" si="10"/>
        <v>0.89938498227117258</v>
      </c>
      <c r="DC25" s="91">
        <f t="shared" si="25"/>
        <v>0.74013932034265273</v>
      </c>
      <c r="DD25" s="91">
        <f t="shared" si="26"/>
        <v>131.18155574382629</v>
      </c>
      <c r="DE25" s="287">
        <f t="shared" si="27"/>
        <v>15.414666290125199</v>
      </c>
      <c r="DF25" s="288">
        <f t="shared" si="28"/>
        <v>1.2551382220967084</v>
      </c>
      <c r="DG25" s="91">
        <f t="shared" si="29"/>
        <v>5.7894736842105265</v>
      </c>
      <c r="DH25" s="92"/>
    </row>
    <row r="26" spans="1:112" ht="30" customHeight="1">
      <c r="A26" s="82" t="s">
        <v>133</v>
      </c>
      <c r="B26" s="93" t="s">
        <v>5</v>
      </c>
      <c r="C26" s="205" t="s">
        <v>239</v>
      </c>
      <c r="D26" s="206" t="s">
        <v>240</v>
      </c>
      <c r="E26" s="206" t="s">
        <v>241</v>
      </c>
      <c r="F26" s="207" t="s">
        <v>202</v>
      </c>
      <c r="G26" s="212">
        <v>2</v>
      </c>
      <c r="H26" s="113"/>
      <c r="I26" s="95"/>
      <c r="J26" s="129">
        <v>42424</v>
      </c>
      <c r="K26" s="129">
        <v>46465</v>
      </c>
      <c r="L26" s="129"/>
      <c r="M26" s="129">
        <v>0</v>
      </c>
      <c r="N26" s="129"/>
      <c r="O26" s="132">
        <f>K26+M26</f>
        <v>46465</v>
      </c>
      <c r="P26" s="247">
        <v>4748</v>
      </c>
      <c r="Q26" s="225" t="s">
        <v>160</v>
      </c>
      <c r="R26" s="271">
        <v>120</v>
      </c>
      <c r="S26" s="95"/>
      <c r="T26" s="198">
        <v>86.5</v>
      </c>
      <c r="U26" s="198">
        <v>148.9</v>
      </c>
      <c r="V26" s="198">
        <v>45.2</v>
      </c>
      <c r="W26" s="11">
        <f t="shared" si="30"/>
        <v>280.60000000000002</v>
      </c>
      <c r="X26" s="198">
        <v>45.7</v>
      </c>
      <c r="Y26" s="11">
        <f t="shared" si="31"/>
        <v>326.3</v>
      </c>
      <c r="Z26" s="95"/>
      <c r="AA26" s="199">
        <v>4047860</v>
      </c>
      <c r="AB26" s="199">
        <v>50998</v>
      </c>
      <c r="AC26" s="199">
        <v>1366255</v>
      </c>
      <c r="AD26" s="18">
        <f t="shared" si="12"/>
        <v>5465113</v>
      </c>
      <c r="AE26" s="201">
        <v>2500</v>
      </c>
      <c r="AF26" s="202">
        <v>2357158</v>
      </c>
      <c r="AG26" s="18"/>
      <c r="AH26" s="199">
        <v>338487</v>
      </c>
      <c r="AI26" s="18">
        <f t="shared" si="13"/>
        <v>2695645</v>
      </c>
      <c r="AJ26" s="95"/>
      <c r="AK26" s="199">
        <v>55241</v>
      </c>
      <c r="AL26" s="199">
        <v>44198</v>
      </c>
      <c r="AM26" s="18">
        <f t="shared" si="14"/>
        <v>99439</v>
      </c>
      <c r="AN26" s="202">
        <v>33704</v>
      </c>
      <c r="AO26" s="199">
        <v>1341</v>
      </c>
      <c r="AP26" s="202">
        <v>6586443</v>
      </c>
      <c r="AQ26" s="199">
        <v>4550436</v>
      </c>
      <c r="AR26" s="18">
        <f t="shared" si="66"/>
        <v>11136879</v>
      </c>
      <c r="AS26" s="202">
        <v>250044</v>
      </c>
      <c r="AT26" s="203">
        <v>59376</v>
      </c>
      <c r="AU26" s="199">
        <v>3733496</v>
      </c>
      <c r="AV26" s="202">
        <v>6740</v>
      </c>
      <c r="AW26" s="199">
        <v>17546</v>
      </c>
      <c r="AX26" s="154"/>
      <c r="AY26" s="274">
        <v>22788352.859999999</v>
      </c>
      <c r="AZ26" s="275">
        <v>18868828.129999999</v>
      </c>
      <c r="BA26" s="275"/>
      <c r="BB26" s="274">
        <v>4700485.01</v>
      </c>
      <c r="BC26" s="274">
        <f t="shared" si="15"/>
        <v>46357665.999999993</v>
      </c>
      <c r="BD26" s="95"/>
      <c r="BE26" s="274">
        <v>2440993000</v>
      </c>
      <c r="BF26" s="95"/>
      <c r="BG26" s="208" t="s">
        <v>230</v>
      </c>
      <c r="BH26" s="234">
        <v>33953</v>
      </c>
      <c r="BI26" s="234">
        <v>4135</v>
      </c>
      <c r="BJ26" s="198">
        <v>644</v>
      </c>
      <c r="BK26" s="208" t="s">
        <v>231</v>
      </c>
      <c r="BL26" s="198">
        <v>3454</v>
      </c>
      <c r="BM26" s="198">
        <v>644</v>
      </c>
      <c r="BN26" s="198">
        <v>110</v>
      </c>
      <c r="BO26" s="11"/>
      <c r="BP26" s="11"/>
      <c r="BQ26" s="11"/>
      <c r="BR26" s="11"/>
      <c r="BS26" s="11"/>
      <c r="BT26" s="11"/>
      <c r="BU26" s="11"/>
      <c r="BV26" s="11"/>
      <c r="BW26" s="11">
        <f t="shared" si="16"/>
        <v>37407</v>
      </c>
      <c r="BX26" s="18">
        <f t="shared" si="17"/>
        <v>4779</v>
      </c>
      <c r="BY26" s="11">
        <f t="shared" si="18"/>
        <v>754</v>
      </c>
      <c r="BZ26" s="95"/>
      <c r="CA26" s="115">
        <v>572</v>
      </c>
      <c r="CB26" s="95"/>
      <c r="CC26" s="241" t="s">
        <v>187</v>
      </c>
      <c r="CD26" s="241" t="s">
        <v>205</v>
      </c>
      <c r="CE26" s="241" t="s">
        <v>242</v>
      </c>
      <c r="CF26" s="241" t="s">
        <v>243</v>
      </c>
      <c r="CG26" s="241" t="s">
        <v>400</v>
      </c>
      <c r="CH26" s="241" t="s">
        <v>244</v>
      </c>
      <c r="CI26" s="241" t="s">
        <v>160</v>
      </c>
      <c r="CJ26" s="95"/>
      <c r="CK26" s="91">
        <f t="shared" si="0"/>
        <v>117.61784138598945</v>
      </c>
      <c r="CL26" s="91">
        <f t="shared" si="1"/>
        <v>5.3803938448294418E-2</v>
      </c>
      <c r="CM26" s="91">
        <f t="shared" si="2"/>
        <v>58.014527063381038</v>
      </c>
      <c r="CN26" s="300">
        <f t="shared" si="3"/>
        <v>406.08690691918645</v>
      </c>
      <c r="CO26" s="301">
        <f t="shared" si="32"/>
        <v>3974.0581571187868</v>
      </c>
      <c r="CP26" s="301">
        <f t="shared" si="19"/>
        <v>490.44125384698157</v>
      </c>
      <c r="CQ26" s="300">
        <f t="shared" si="4"/>
        <v>997.69000322823615</v>
      </c>
      <c r="CR26" s="303">
        <f t="shared" si="20"/>
        <v>9763.6196293176054</v>
      </c>
      <c r="CS26" s="91">
        <f t="shared" si="21"/>
        <v>0.40702713829466741</v>
      </c>
      <c r="CT26" s="263">
        <f t="shared" si="5"/>
        <v>7.7299804341921501E-3</v>
      </c>
      <c r="CU26" s="263">
        <f t="shared" si="22"/>
        <v>9.3356895574874654E-3</v>
      </c>
      <c r="CV26" s="91">
        <f t="shared" si="23"/>
        <v>1.8991314600246698E-2</v>
      </c>
      <c r="CW26" s="91">
        <f t="shared" si="6"/>
        <v>142.39963224026968</v>
      </c>
      <c r="CX26" s="91">
        <f t="shared" si="7"/>
        <v>5.3813407941461318</v>
      </c>
      <c r="CY26" s="91">
        <f t="shared" si="8"/>
        <v>239.68318088884106</v>
      </c>
      <c r="CZ26" s="91">
        <f t="shared" si="9"/>
        <v>4.5752759366549239E-2</v>
      </c>
      <c r="DA26" s="91">
        <f t="shared" si="24"/>
        <v>185.39803394602546</v>
      </c>
      <c r="DB26" s="91">
        <f t="shared" si="10"/>
        <v>2.1400839341439792</v>
      </c>
      <c r="DC26" s="91">
        <f t="shared" si="25"/>
        <v>0.72536317658452598</v>
      </c>
      <c r="DD26" s="91">
        <f t="shared" si="26"/>
        <v>80.50575702141397</v>
      </c>
      <c r="DE26" s="287">
        <f t="shared" si="27"/>
        <v>10.285160873775961</v>
      </c>
      <c r="DF26" s="288">
        <f t="shared" si="28"/>
        <v>1.2310341116969763</v>
      </c>
      <c r="DG26" s="91">
        <f t="shared" si="29"/>
        <v>2.3107569721115535</v>
      </c>
      <c r="DH26" s="92"/>
    </row>
    <row r="27" spans="1:112" ht="30" customHeight="1">
      <c r="A27" s="82" t="s">
        <v>133</v>
      </c>
      <c r="B27" s="83" t="s">
        <v>69</v>
      </c>
      <c r="C27" s="205" t="s">
        <v>210</v>
      </c>
      <c r="D27" s="206" t="s">
        <v>211</v>
      </c>
      <c r="E27" s="206" t="s">
        <v>211</v>
      </c>
      <c r="F27" s="210" t="s">
        <v>202</v>
      </c>
      <c r="G27" s="212">
        <v>2</v>
      </c>
      <c r="H27" s="213">
        <v>6</v>
      </c>
      <c r="I27" s="95"/>
      <c r="J27" s="129">
        <v>6676</v>
      </c>
      <c r="K27" s="129">
        <v>6441.2</v>
      </c>
      <c r="L27" s="129"/>
      <c r="M27" s="129">
        <v>564.5</v>
      </c>
      <c r="N27" s="129"/>
      <c r="O27" s="132">
        <f t="shared" ref="O27:O31" si="67">K27+M27</f>
        <v>7005.7</v>
      </c>
      <c r="P27" s="292">
        <v>504.71</v>
      </c>
      <c r="Q27" s="265" t="s">
        <v>160</v>
      </c>
      <c r="R27" s="273"/>
      <c r="S27" s="95"/>
      <c r="T27" s="198">
        <v>9.39</v>
      </c>
      <c r="U27" s="198">
        <v>14.53</v>
      </c>
      <c r="V27" s="198"/>
      <c r="W27" s="11">
        <f t="shared" si="30"/>
        <v>23.92</v>
      </c>
      <c r="X27" s="11">
        <v>0.32</v>
      </c>
      <c r="Y27" s="11">
        <f t="shared" si="31"/>
        <v>24.240000000000002</v>
      </c>
      <c r="Z27" s="95"/>
      <c r="AA27" s="215">
        <v>171166</v>
      </c>
      <c r="AB27" s="215">
        <v>8659</v>
      </c>
      <c r="AC27" s="215">
        <v>9594</v>
      </c>
      <c r="AD27" s="18">
        <f t="shared" si="12"/>
        <v>189419</v>
      </c>
      <c r="AE27" s="21">
        <v>136</v>
      </c>
      <c r="AF27" s="193">
        <v>286404</v>
      </c>
      <c r="AG27" s="215">
        <v>57516</v>
      </c>
      <c r="AH27" s="216">
        <v>58496</v>
      </c>
      <c r="AI27" s="18">
        <f t="shared" si="13"/>
        <v>402416</v>
      </c>
      <c r="AJ27" s="95"/>
      <c r="AK27" s="199">
        <v>7651</v>
      </c>
      <c r="AL27" s="199">
        <v>6167</v>
      </c>
      <c r="AM27" s="18">
        <f t="shared" si="14"/>
        <v>13818</v>
      </c>
      <c r="AN27" s="202">
        <v>4250</v>
      </c>
      <c r="AO27" s="199">
        <v>170</v>
      </c>
      <c r="AP27" s="202">
        <v>542135</v>
      </c>
      <c r="AQ27" s="167">
        <v>299491</v>
      </c>
      <c r="AR27" s="18">
        <f t="shared" si="66"/>
        <v>841626</v>
      </c>
      <c r="AS27" s="202">
        <v>35751</v>
      </c>
      <c r="AT27" s="200">
        <v>3420</v>
      </c>
      <c r="AU27" s="199"/>
      <c r="AV27" s="202">
        <v>698</v>
      </c>
      <c r="AW27" s="199">
        <v>801</v>
      </c>
      <c r="AX27" s="154"/>
      <c r="AY27" s="280">
        <v>1995724</v>
      </c>
      <c r="AZ27" s="275">
        <v>1277104</v>
      </c>
      <c r="BA27" s="281"/>
      <c r="BB27" s="274">
        <v>139754</v>
      </c>
      <c r="BC27" s="274">
        <f t="shared" si="15"/>
        <v>3412582</v>
      </c>
      <c r="BD27" s="95"/>
      <c r="BE27" s="285">
        <v>126629232</v>
      </c>
      <c r="BF27" s="95"/>
      <c r="BG27" s="208" t="s">
        <v>212</v>
      </c>
      <c r="BH27" s="234">
        <v>3149</v>
      </c>
      <c r="BI27" s="234">
        <v>365</v>
      </c>
      <c r="BJ27" s="198">
        <v>80</v>
      </c>
      <c r="BK27" s="208" t="s">
        <v>213</v>
      </c>
      <c r="BL27" s="198">
        <v>1044.56</v>
      </c>
      <c r="BM27" s="198">
        <v>153</v>
      </c>
      <c r="BN27" s="198">
        <v>64.5</v>
      </c>
      <c r="BO27" s="11"/>
      <c r="BP27" s="11"/>
      <c r="BQ27" s="11"/>
      <c r="BR27" s="11"/>
      <c r="BS27" s="11"/>
      <c r="BT27" s="11"/>
      <c r="BU27" s="11"/>
      <c r="BV27" s="11"/>
      <c r="BW27" s="11">
        <f t="shared" si="16"/>
        <v>4193.5599999999995</v>
      </c>
      <c r="BX27" s="18">
        <f t="shared" si="17"/>
        <v>518</v>
      </c>
      <c r="BY27" s="11">
        <f t="shared" si="18"/>
        <v>144.5</v>
      </c>
      <c r="BZ27" s="95"/>
      <c r="CA27" s="113">
        <v>96</v>
      </c>
      <c r="CB27" s="95"/>
      <c r="CC27" s="208" t="s">
        <v>204</v>
      </c>
      <c r="CD27" s="195" t="s">
        <v>214</v>
      </c>
      <c r="CE27" s="208" t="s">
        <v>215</v>
      </c>
      <c r="CF27" s="208" t="s">
        <v>216</v>
      </c>
      <c r="CG27" s="192" t="s">
        <v>217</v>
      </c>
      <c r="CH27" s="192" t="s">
        <v>217</v>
      </c>
      <c r="CI27" s="175" t="s">
        <v>149</v>
      </c>
      <c r="CJ27" s="46"/>
      <c r="CK27" s="91">
        <f t="shared" si="0"/>
        <v>27.037840615498808</v>
      </c>
      <c r="CL27" s="91">
        <f t="shared" si="1"/>
        <v>1.9412763892259162E-2</v>
      </c>
      <c r="CM27" s="91">
        <f t="shared" si="2"/>
        <v>57.441226429907076</v>
      </c>
      <c r="CN27" s="300">
        <f t="shared" si="3"/>
        <v>182.29498836661577</v>
      </c>
      <c r="CO27" s="301">
        <f t="shared" si="32"/>
        <v>2530.3718967327773</v>
      </c>
      <c r="CP27" s="301">
        <f t="shared" si="19"/>
        <v>284.87146180966926</v>
      </c>
      <c r="CQ27" s="300">
        <f t="shared" si="4"/>
        <v>487.11506344833492</v>
      </c>
      <c r="CR27" s="303">
        <f t="shared" si="20"/>
        <v>6761.4709437102501</v>
      </c>
      <c r="CS27" s="91">
        <f t="shared" si="21"/>
        <v>0.37423393782186037</v>
      </c>
      <c r="CT27" s="263">
        <f t="shared" si="5"/>
        <v>1.0085380601534407E-2</v>
      </c>
      <c r="CU27" s="263">
        <f t="shared" si="22"/>
        <v>1.5760373560506157E-2</v>
      </c>
      <c r="CV27" s="91">
        <f t="shared" si="23"/>
        <v>2.6949401383086647E-2</v>
      </c>
      <c r="CW27" s="91">
        <f t="shared" si="6"/>
        <v>289.01402640264024</v>
      </c>
      <c r="CX27" s="91">
        <f t="shared" si="7"/>
        <v>5.1031303081776267</v>
      </c>
      <c r="CY27" s="91">
        <f t="shared" si="8"/>
        <v>120.1344619381361</v>
      </c>
      <c r="CZ27" s="91">
        <f t="shared" si="9"/>
        <v>0.18874030588272558</v>
      </c>
      <c r="DA27" s="91">
        <f t="shared" si="24"/>
        <v>95.454169114150659</v>
      </c>
      <c r="DB27" s="91">
        <f t="shared" si="10"/>
        <v>1.9723939078179198</v>
      </c>
      <c r="DC27" s="91">
        <f t="shared" si="25"/>
        <v>0.60664887163309877</v>
      </c>
      <c r="DD27" s="91">
        <f t="shared" si="26"/>
        <v>59.859257461781112</v>
      </c>
      <c r="DE27" s="287">
        <f t="shared" si="27"/>
        <v>7.3939791883751802</v>
      </c>
      <c r="DF27" s="288">
        <f t="shared" si="28"/>
        <v>1.3703127453359407</v>
      </c>
      <c r="DG27" s="91">
        <f t="shared" si="29"/>
        <v>5.9612211221122111</v>
      </c>
      <c r="DH27" s="92"/>
    </row>
    <row r="28" spans="1:112" ht="30" customHeight="1">
      <c r="A28" s="82" t="s">
        <v>133</v>
      </c>
      <c r="B28" s="83" t="s">
        <v>10</v>
      </c>
      <c r="C28" s="84" t="s">
        <v>316</v>
      </c>
      <c r="D28" s="85" t="s">
        <v>317</v>
      </c>
      <c r="E28" s="85" t="s">
        <v>318</v>
      </c>
      <c r="F28" s="86" t="s">
        <v>202</v>
      </c>
      <c r="G28" s="112">
        <v>1</v>
      </c>
      <c r="H28" s="113">
        <v>0</v>
      </c>
      <c r="I28" s="95"/>
      <c r="J28" s="129">
        <v>3424</v>
      </c>
      <c r="K28" s="129">
        <v>2660.6</v>
      </c>
      <c r="L28" s="129"/>
      <c r="M28" s="129"/>
      <c r="N28" s="129"/>
      <c r="O28" s="132">
        <f t="shared" si="67"/>
        <v>2660.6</v>
      </c>
      <c r="P28" s="289">
        <v>188</v>
      </c>
      <c r="Q28" s="112" t="s">
        <v>160</v>
      </c>
      <c r="R28" s="271">
        <v>50</v>
      </c>
      <c r="S28" s="95"/>
      <c r="T28" s="11">
        <v>5</v>
      </c>
      <c r="U28" s="11">
        <v>13.1</v>
      </c>
      <c r="V28" s="11">
        <v>3</v>
      </c>
      <c r="W28" s="11">
        <f t="shared" si="30"/>
        <v>21.1</v>
      </c>
      <c r="X28" s="11">
        <v>1.8</v>
      </c>
      <c r="Y28" s="11">
        <f t="shared" si="31"/>
        <v>22.900000000000002</v>
      </c>
      <c r="Z28" s="95"/>
      <c r="AA28" s="18">
        <v>631282</v>
      </c>
      <c r="AB28" s="18">
        <v>2725</v>
      </c>
      <c r="AC28" s="18">
        <v>548</v>
      </c>
      <c r="AD28" s="18">
        <f t="shared" si="12"/>
        <v>634555</v>
      </c>
      <c r="AE28" s="21">
        <v>45</v>
      </c>
      <c r="AF28" s="22">
        <v>302511</v>
      </c>
      <c r="AG28" s="18">
        <v>6538</v>
      </c>
      <c r="AH28" s="18">
        <v>60920</v>
      </c>
      <c r="AI28" s="18">
        <f t="shared" si="13"/>
        <v>369969</v>
      </c>
      <c r="AJ28" s="95"/>
      <c r="AK28" s="18">
        <v>1454</v>
      </c>
      <c r="AL28" s="18">
        <v>240</v>
      </c>
      <c r="AM28" s="18">
        <f t="shared" si="14"/>
        <v>1694</v>
      </c>
      <c r="AN28" s="22">
        <v>2554</v>
      </c>
      <c r="AO28" s="18">
        <v>129</v>
      </c>
      <c r="AP28" s="22"/>
      <c r="AQ28" s="18"/>
      <c r="AR28" s="18">
        <f t="shared" si="66"/>
        <v>0</v>
      </c>
      <c r="AS28" s="22">
        <v>17046</v>
      </c>
      <c r="AT28" s="23"/>
      <c r="AU28" s="18">
        <v>7307</v>
      </c>
      <c r="AV28" s="22">
        <v>2900</v>
      </c>
      <c r="AW28" s="18">
        <v>1818</v>
      </c>
      <c r="AX28" s="154"/>
      <c r="AY28" s="274">
        <v>1533736</v>
      </c>
      <c r="AZ28" s="275">
        <v>1532098.98</v>
      </c>
      <c r="BA28" s="275"/>
      <c r="BB28" s="274"/>
      <c r="BC28" s="274">
        <f t="shared" si="15"/>
        <v>3065834.98</v>
      </c>
      <c r="BD28" s="95"/>
      <c r="BE28" s="274">
        <v>108407000</v>
      </c>
      <c r="BF28" s="95"/>
      <c r="BG28" s="87" t="s">
        <v>319</v>
      </c>
      <c r="BH28" s="18">
        <v>4248.7</v>
      </c>
      <c r="BI28" s="18">
        <v>619</v>
      </c>
      <c r="BJ28" s="11">
        <v>92</v>
      </c>
      <c r="BK28" s="87"/>
      <c r="BL28" s="11"/>
      <c r="BM28" s="11"/>
      <c r="BN28" s="11"/>
      <c r="BO28" s="11"/>
      <c r="BP28" s="11"/>
      <c r="BQ28" s="11"/>
      <c r="BR28" s="11"/>
      <c r="BS28" s="11"/>
      <c r="BT28" s="11"/>
      <c r="BU28" s="11"/>
      <c r="BV28" s="11"/>
      <c r="BW28" s="11">
        <f t="shared" si="16"/>
        <v>4248.7</v>
      </c>
      <c r="BX28" s="18">
        <f t="shared" si="17"/>
        <v>619</v>
      </c>
      <c r="BY28" s="11">
        <f t="shared" si="18"/>
        <v>92</v>
      </c>
      <c r="BZ28" s="95"/>
      <c r="CA28" s="113">
        <v>84</v>
      </c>
      <c r="CB28" s="95"/>
      <c r="CC28" s="87" t="s">
        <v>320</v>
      </c>
      <c r="CD28" s="87" t="s">
        <v>205</v>
      </c>
      <c r="CE28" s="87" t="s">
        <v>321</v>
      </c>
      <c r="CF28" s="87" t="s">
        <v>243</v>
      </c>
      <c r="CG28" s="87" t="s">
        <v>322</v>
      </c>
      <c r="CH28" s="87" t="s">
        <v>244</v>
      </c>
      <c r="CI28" s="175" t="s">
        <v>149</v>
      </c>
      <c r="CJ28" s="95"/>
      <c r="CK28" s="91">
        <f t="shared" si="0"/>
        <v>238.50071412463356</v>
      </c>
      <c r="CL28" s="91">
        <f t="shared" si="1"/>
        <v>1.6913478162820416E-2</v>
      </c>
      <c r="CM28" s="91">
        <f t="shared" si="2"/>
        <v>139.0547244982335</v>
      </c>
      <c r="CN28" s="300">
        <f t="shared" si="3"/>
        <v>575.84716981132078</v>
      </c>
      <c r="CO28" s="301">
        <f t="shared" si="32"/>
        <v>8149.4626595744676</v>
      </c>
      <c r="CP28" s="301">
        <f t="shared" si="19"/>
        <v>576.46245207847858</v>
      </c>
      <c r="CQ28" s="300">
        <f t="shared" si="4"/>
        <v>1152.3096218897992</v>
      </c>
      <c r="CR28" s="303">
        <f t="shared" si="20"/>
        <v>16307.632872340426</v>
      </c>
      <c r="CS28" s="91">
        <f t="shared" si="21"/>
        <v>0.49973302216024684</v>
      </c>
      <c r="CT28" s="263">
        <f t="shared" si="5"/>
        <v>1.4132841790659274E-2</v>
      </c>
      <c r="CU28" s="263">
        <f t="shared" si="22"/>
        <v>1.414794247603937E-2</v>
      </c>
      <c r="CV28" s="91">
        <f t="shared" si="23"/>
        <v>2.8280784266698646E-2</v>
      </c>
      <c r="CW28" s="91">
        <f t="shared" si="6"/>
        <v>116.1834061135371</v>
      </c>
      <c r="CX28" s="91">
        <f t="shared" si="7"/>
        <v>6.4068255280763742</v>
      </c>
      <c r="CY28" s="91">
        <f t="shared" si="8"/>
        <v>0</v>
      </c>
      <c r="CZ28" s="91">
        <f t="shared" si="9"/>
        <v>2.686291968387295E-2</v>
      </c>
      <c r="DA28" s="91">
        <f t="shared" si="24"/>
        <v>179.85656341663733</v>
      </c>
      <c r="DB28" s="91">
        <f t="shared" si="10"/>
        <v>0.6366984890626175</v>
      </c>
      <c r="DC28" s="91">
        <f t="shared" si="25"/>
        <v>0.95993384950762994</v>
      </c>
      <c r="DD28" s="91">
        <f t="shared" si="26"/>
        <v>159.68954371194468</v>
      </c>
      <c r="DE28" s="287">
        <f t="shared" si="27"/>
        <v>23.265428850635196</v>
      </c>
      <c r="DF28" s="288">
        <f t="shared" si="28"/>
        <v>3.1571825903931447</v>
      </c>
      <c r="DG28" s="91">
        <f t="shared" si="29"/>
        <v>4.0174672489082965</v>
      </c>
      <c r="DH28" s="92"/>
    </row>
    <row r="29" spans="1:112" ht="30" customHeight="1">
      <c r="A29" s="82" t="s">
        <v>133</v>
      </c>
      <c r="B29" s="93" t="s">
        <v>16</v>
      </c>
      <c r="C29" s="84" t="s">
        <v>331</v>
      </c>
      <c r="D29" s="85" t="s">
        <v>332</v>
      </c>
      <c r="E29" s="85" t="s">
        <v>333</v>
      </c>
      <c r="F29" s="252" t="s">
        <v>202</v>
      </c>
      <c r="G29" s="112">
        <v>1</v>
      </c>
      <c r="H29" s="113">
        <v>0</v>
      </c>
      <c r="I29" s="95"/>
      <c r="J29" s="129">
        <v>15863</v>
      </c>
      <c r="K29" s="129">
        <v>16767</v>
      </c>
      <c r="L29" s="129"/>
      <c r="M29" s="129">
        <v>0</v>
      </c>
      <c r="N29" s="129"/>
      <c r="O29" s="132">
        <f t="shared" si="67"/>
        <v>16767</v>
      </c>
      <c r="P29" s="293">
        <v>778</v>
      </c>
      <c r="Q29" s="269" t="s">
        <v>160</v>
      </c>
      <c r="R29" s="271">
        <v>0</v>
      </c>
      <c r="S29" s="95"/>
      <c r="T29" s="204">
        <v>35</v>
      </c>
      <c r="U29" s="204">
        <v>92.17</v>
      </c>
      <c r="V29" s="204">
        <v>13</v>
      </c>
      <c r="W29" s="11">
        <f t="shared" si="30"/>
        <v>140.17000000000002</v>
      </c>
      <c r="X29" s="24">
        <v>8.8699999999999992</v>
      </c>
      <c r="Y29" s="11">
        <f t="shared" si="31"/>
        <v>149.04000000000002</v>
      </c>
      <c r="Z29" s="95"/>
      <c r="AA29" s="270">
        <v>3017990</v>
      </c>
      <c r="AB29" s="18">
        <v>17340</v>
      </c>
      <c r="AC29" s="253"/>
      <c r="AD29" s="18">
        <f t="shared" si="12"/>
        <v>3035330</v>
      </c>
      <c r="AE29" s="21">
        <v>2369</v>
      </c>
      <c r="AF29" s="253">
        <v>1384355</v>
      </c>
      <c r="AG29" s="254">
        <v>44055</v>
      </c>
      <c r="AH29" s="255">
        <v>209075</v>
      </c>
      <c r="AI29" s="18">
        <f t="shared" si="13"/>
        <v>1637485</v>
      </c>
      <c r="AJ29" s="95"/>
      <c r="AK29" s="169">
        <v>25260</v>
      </c>
      <c r="AL29" s="253">
        <v>12215</v>
      </c>
      <c r="AM29" s="18">
        <f t="shared" si="14"/>
        <v>37475</v>
      </c>
      <c r="AN29" s="256">
        <v>13052</v>
      </c>
      <c r="AO29" s="257">
        <v>724</v>
      </c>
      <c r="AP29" s="236">
        <v>1536317</v>
      </c>
      <c r="AQ29" s="236">
        <v>700249</v>
      </c>
      <c r="AR29" s="236">
        <f t="shared" si="66"/>
        <v>2236566</v>
      </c>
      <c r="AS29" s="236">
        <v>195592</v>
      </c>
      <c r="AT29" s="236">
        <v>111247.5</v>
      </c>
      <c r="AU29" s="236">
        <v>1313586</v>
      </c>
      <c r="AV29" s="236">
        <v>16344</v>
      </c>
      <c r="AW29" s="236">
        <v>6219</v>
      </c>
      <c r="AX29" s="154"/>
      <c r="AY29" s="274">
        <v>10235755</v>
      </c>
      <c r="AZ29" s="274">
        <v>8718302.2300000004</v>
      </c>
      <c r="BA29" s="274">
        <v>101978.85</v>
      </c>
      <c r="BB29" s="274">
        <f>[1]ExpCalc!$D$73</f>
        <v>1172178.2600000009</v>
      </c>
      <c r="BC29" s="274">
        <f t="shared" si="15"/>
        <v>20228214.340000004</v>
      </c>
      <c r="BD29" s="95"/>
      <c r="BE29" s="286">
        <v>547600000</v>
      </c>
      <c r="BF29" s="95"/>
      <c r="BG29" s="258" t="s">
        <v>334</v>
      </c>
      <c r="BH29" s="234">
        <v>30687.18</v>
      </c>
      <c r="BI29" s="234">
        <v>2377</v>
      </c>
      <c r="BJ29" s="259">
        <v>99.5</v>
      </c>
      <c r="BK29" s="87"/>
      <c r="BL29" s="11"/>
      <c r="BM29" s="11"/>
      <c r="BN29" s="11"/>
      <c r="BO29" s="11"/>
      <c r="BP29" s="11"/>
      <c r="BQ29" s="11"/>
      <c r="BR29" s="11"/>
      <c r="BS29" s="11"/>
      <c r="BT29" s="11"/>
      <c r="BU29" s="11"/>
      <c r="BV29" s="11"/>
      <c r="BW29" s="11">
        <f t="shared" ref="BW29:BY31" si="68">SUM(BH29+BL29+BP29+BT29)</f>
        <v>30687.18</v>
      </c>
      <c r="BX29" s="18">
        <f t="shared" si="68"/>
        <v>2377</v>
      </c>
      <c r="BY29" s="11">
        <f t="shared" si="68"/>
        <v>99.5</v>
      </c>
      <c r="BZ29" s="95"/>
      <c r="CA29" s="113">
        <v>286</v>
      </c>
      <c r="CB29" s="95"/>
      <c r="CC29" s="258" t="s">
        <v>335</v>
      </c>
      <c r="CD29" s="258" t="s">
        <v>336</v>
      </c>
      <c r="CE29" s="258" t="s">
        <v>337</v>
      </c>
      <c r="CF29" s="258" t="s">
        <v>243</v>
      </c>
      <c r="CG29" s="258" t="s">
        <v>338</v>
      </c>
      <c r="CH29" s="258" t="s">
        <v>339</v>
      </c>
      <c r="CI29" s="89" t="s">
        <v>160</v>
      </c>
      <c r="CJ29" s="95"/>
      <c r="CK29" s="91">
        <f t="shared" si="0"/>
        <v>181.02999940359038</v>
      </c>
      <c r="CL29" s="91">
        <f t="shared" si="1"/>
        <v>0.1412894375857339</v>
      </c>
      <c r="CM29" s="91">
        <f t="shared" si="2"/>
        <v>97.661179698216742</v>
      </c>
      <c r="CN29" s="300">
        <f t="shared" si="3"/>
        <v>519.96792688018138</v>
      </c>
      <c r="CO29" s="301">
        <f t="shared" si="32"/>
        <v>11206.043997429306</v>
      </c>
      <c r="CP29" s="301">
        <f t="shared" si="19"/>
        <v>610.47026898073602</v>
      </c>
      <c r="CQ29" s="300">
        <f t="shared" si="4"/>
        <v>1206.4301508916326</v>
      </c>
      <c r="CR29" s="303">
        <f t="shared" si="20"/>
        <v>26000.275501285352</v>
      </c>
      <c r="CS29" s="91">
        <f t="shared" si="21"/>
        <v>0.43099712527566575</v>
      </c>
      <c r="CT29" s="263">
        <f t="shared" si="5"/>
        <v>1.5920931756756757E-2</v>
      </c>
      <c r="CU29" s="263">
        <f t="shared" si="22"/>
        <v>1.86920288531775E-2</v>
      </c>
      <c r="CV29" s="91">
        <f t="shared" si="23"/>
        <v>3.6939763221329441E-2</v>
      </c>
      <c r="CW29" s="91">
        <f t="shared" si="6"/>
        <v>112.49999999999999</v>
      </c>
      <c r="CX29" s="91">
        <f t="shared" si="7"/>
        <v>11.665294924554184</v>
      </c>
      <c r="CY29" s="91">
        <f t="shared" si="8"/>
        <v>133.3909465020576</v>
      </c>
      <c r="CZ29" s="91">
        <f t="shared" si="9"/>
        <v>6.443846303367344E-2</v>
      </c>
      <c r="DA29" s="91">
        <f t="shared" si="24"/>
        <v>103.42045860771404</v>
      </c>
      <c r="DB29" s="91">
        <f t="shared" si="10"/>
        <v>2.2350450289258661</v>
      </c>
      <c r="DC29" s="91">
        <f t="shared" si="25"/>
        <v>0.7784338283533131</v>
      </c>
      <c r="DD29" s="91">
        <f t="shared" si="26"/>
        <v>183.0212918232242</v>
      </c>
      <c r="DE29" s="287">
        <f t="shared" si="27"/>
        <v>14.176656527703228</v>
      </c>
      <c r="DF29" s="288">
        <f t="shared" si="28"/>
        <v>1.7057314963917221</v>
      </c>
      <c r="DG29" s="91">
        <f t="shared" si="29"/>
        <v>0.66760601180891022</v>
      </c>
      <c r="DH29" s="92"/>
    </row>
    <row r="30" spans="1:112" ht="30" customHeight="1">
      <c r="A30" s="82" t="s">
        <v>133</v>
      </c>
      <c r="B30" s="93" t="s">
        <v>17</v>
      </c>
      <c r="C30" s="205" t="s">
        <v>221</v>
      </c>
      <c r="D30" s="206" t="s">
        <v>222</v>
      </c>
      <c r="E30" s="206" t="s">
        <v>222</v>
      </c>
      <c r="F30" s="210" t="s">
        <v>152</v>
      </c>
      <c r="G30" s="212">
        <v>2</v>
      </c>
      <c r="H30" s="213">
        <v>1</v>
      </c>
      <c r="I30" s="95"/>
      <c r="J30" s="129">
        <v>6521</v>
      </c>
      <c r="K30" s="129">
        <v>4006.4</v>
      </c>
      <c r="L30" s="129"/>
      <c r="M30" s="129">
        <v>1334.2</v>
      </c>
      <c r="N30" s="129"/>
      <c r="O30" s="132">
        <f t="shared" si="67"/>
        <v>5340.6</v>
      </c>
      <c r="P30" s="294">
        <v>429</v>
      </c>
      <c r="Q30" s="188" t="s">
        <v>160</v>
      </c>
      <c r="R30" s="271">
        <v>25</v>
      </c>
      <c r="S30" s="95"/>
      <c r="T30" s="204">
        <v>8.5</v>
      </c>
      <c r="U30" s="204">
        <v>18.64</v>
      </c>
      <c r="V30" s="198"/>
      <c r="W30" s="11">
        <f>T30+U30+V30</f>
        <v>27.14</v>
      </c>
      <c r="X30" s="198">
        <v>0.25</v>
      </c>
      <c r="Y30" s="11">
        <f>W30+X30</f>
        <v>27.39</v>
      </c>
      <c r="Z30" s="95"/>
      <c r="AA30" s="199">
        <v>38742</v>
      </c>
      <c r="AB30" s="199">
        <v>4632</v>
      </c>
      <c r="AC30" s="199">
        <v>12517</v>
      </c>
      <c r="AD30" s="18">
        <f t="shared" si="12"/>
        <v>55891</v>
      </c>
      <c r="AE30" s="201">
        <v>132</v>
      </c>
      <c r="AF30" s="202">
        <v>261979</v>
      </c>
      <c r="AG30" s="199">
        <v>70648</v>
      </c>
      <c r="AH30" s="199">
        <v>57791</v>
      </c>
      <c r="AI30" s="18">
        <f t="shared" si="13"/>
        <v>390418</v>
      </c>
      <c r="AJ30" s="95"/>
      <c r="AK30" s="194">
        <v>16661</v>
      </c>
      <c r="AL30" s="194">
        <v>2657</v>
      </c>
      <c r="AM30" s="18">
        <f t="shared" si="14"/>
        <v>19318</v>
      </c>
      <c r="AN30" s="217">
        <v>5067</v>
      </c>
      <c r="AO30" s="194">
        <v>246</v>
      </c>
      <c r="AP30" s="202">
        <v>87008</v>
      </c>
      <c r="AQ30" s="167">
        <v>3761</v>
      </c>
      <c r="AR30" s="18">
        <f t="shared" si="66"/>
        <v>90769</v>
      </c>
      <c r="AS30" s="217">
        <v>41586</v>
      </c>
      <c r="AT30" s="218">
        <v>12684</v>
      </c>
      <c r="AU30" s="194">
        <v>254429</v>
      </c>
      <c r="AV30" s="202">
        <v>440</v>
      </c>
      <c r="AW30" s="199">
        <v>310</v>
      </c>
      <c r="AX30" s="154"/>
      <c r="AY30" s="279">
        <v>2393536</v>
      </c>
      <c r="AZ30" s="275">
        <v>265647</v>
      </c>
      <c r="BA30" s="282">
        <v>35020</v>
      </c>
      <c r="BB30" s="279">
        <v>82961</v>
      </c>
      <c r="BC30" s="274">
        <f t="shared" si="15"/>
        <v>2777164</v>
      </c>
      <c r="BD30" s="95"/>
      <c r="BE30" s="279">
        <v>106566658</v>
      </c>
      <c r="BF30" s="95"/>
      <c r="BG30" s="208" t="s">
        <v>223</v>
      </c>
      <c r="BH30" s="264">
        <v>1659.77</v>
      </c>
      <c r="BI30" s="264">
        <v>262</v>
      </c>
      <c r="BJ30" s="219">
        <v>56</v>
      </c>
      <c r="BK30" s="208" t="s">
        <v>224</v>
      </c>
      <c r="BL30" s="204">
        <v>910.19</v>
      </c>
      <c r="BM30" s="204">
        <v>199</v>
      </c>
      <c r="BN30" s="219">
        <v>60.5</v>
      </c>
      <c r="BO30" s="11"/>
      <c r="BP30" s="11"/>
      <c r="BQ30" s="11"/>
      <c r="BR30" s="11"/>
      <c r="BS30" s="11"/>
      <c r="BT30" s="11"/>
      <c r="BU30" s="11"/>
      <c r="BV30" s="11"/>
      <c r="BW30" s="11">
        <f t="shared" si="68"/>
        <v>2569.96</v>
      </c>
      <c r="BX30" s="18">
        <f t="shared" si="68"/>
        <v>461</v>
      </c>
      <c r="BY30" s="11">
        <f t="shared" si="68"/>
        <v>116.5</v>
      </c>
      <c r="BZ30" s="95"/>
      <c r="CA30" s="113">
        <v>78</v>
      </c>
      <c r="CB30" s="95"/>
      <c r="CC30" s="208" t="s">
        <v>225</v>
      </c>
      <c r="CD30" s="208" t="s">
        <v>226</v>
      </c>
      <c r="CE30" s="208" t="s">
        <v>227</v>
      </c>
      <c r="CF30" s="208" t="s">
        <v>216</v>
      </c>
      <c r="CG30" s="208" t="s">
        <v>228</v>
      </c>
      <c r="CH30" s="208" t="s">
        <v>229</v>
      </c>
      <c r="CI30" s="89" t="s">
        <v>160</v>
      </c>
      <c r="CJ30" s="95"/>
      <c r="CK30" s="91">
        <f t="shared" si="0"/>
        <v>10.46530352394862</v>
      </c>
      <c r="CL30" s="91">
        <f t="shared" si="1"/>
        <v>2.4716324008538366E-2</v>
      </c>
      <c r="CM30" s="91">
        <f t="shared" si="2"/>
        <v>73.103771111860084</v>
      </c>
      <c r="CN30" s="300">
        <f t="shared" si="3"/>
        <v>49.741040332546902</v>
      </c>
      <c r="CO30" s="301">
        <f t="shared" si="32"/>
        <v>619.22377622377621</v>
      </c>
      <c r="CP30" s="301">
        <f t="shared" si="19"/>
        <v>448.17735834924912</v>
      </c>
      <c r="CQ30" s="300">
        <f t="shared" si="4"/>
        <v>520.00973673370027</v>
      </c>
      <c r="CR30" s="303">
        <f t="shared" si="20"/>
        <v>6473.575757575758</v>
      </c>
      <c r="CS30" s="91">
        <f t="shared" si="21"/>
        <v>9.5654055720151926E-2</v>
      </c>
      <c r="CT30" s="263">
        <f t="shared" si="5"/>
        <v>2.4927778067320079E-3</v>
      </c>
      <c r="CU30" s="263">
        <f t="shared" si="22"/>
        <v>2.2460458504760465E-2</v>
      </c>
      <c r="CV30" s="91">
        <f t="shared" si="23"/>
        <v>2.606034619195809E-2</v>
      </c>
      <c r="CW30" s="91">
        <f t="shared" si="6"/>
        <v>194.98357064622127</v>
      </c>
      <c r="CX30" s="91">
        <f t="shared" si="7"/>
        <v>7.7867655319627005</v>
      </c>
      <c r="CY30" s="91">
        <f t="shared" si="8"/>
        <v>16.996030408568323</v>
      </c>
      <c r="CZ30" s="91">
        <f t="shared" si="9"/>
        <v>0.74405539353384265</v>
      </c>
      <c r="DA30" s="91">
        <f t="shared" si="24"/>
        <v>66.781224450536243</v>
      </c>
      <c r="DB30" s="91">
        <f t="shared" si="10"/>
        <v>3.6171965696738191</v>
      </c>
      <c r="DC30" s="91">
        <f t="shared" si="25"/>
        <v>0.94876980114593856</v>
      </c>
      <c r="DD30" s="91">
        <f t="shared" si="26"/>
        <v>48.121184885593372</v>
      </c>
      <c r="DE30" s="287">
        <f t="shared" si="27"/>
        <v>8.6319889151031717</v>
      </c>
      <c r="DF30" s="288">
        <f t="shared" si="28"/>
        <v>1.4605100550499943</v>
      </c>
      <c r="DG30" s="91">
        <f t="shared" si="29"/>
        <v>4.2533771449434097</v>
      </c>
      <c r="DH30" s="92"/>
    </row>
    <row r="31" spans="1:112" ht="30" customHeight="1">
      <c r="A31" s="82" t="s">
        <v>133</v>
      </c>
      <c r="B31" s="93" t="s">
        <v>68</v>
      </c>
      <c r="C31" s="220" t="s">
        <v>273</v>
      </c>
      <c r="D31" s="221" t="s">
        <v>274</v>
      </c>
      <c r="E31" s="221" t="s">
        <v>275</v>
      </c>
      <c r="F31" s="222" t="s">
        <v>194</v>
      </c>
      <c r="G31" s="223">
        <v>2</v>
      </c>
      <c r="H31" s="224">
        <v>2</v>
      </c>
      <c r="I31" s="95"/>
      <c r="J31" s="129">
        <v>6393</v>
      </c>
      <c r="K31" s="129">
        <v>5955.8</v>
      </c>
      <c r="L31" s="129"/>
      <c r="M31" s="129">
        <v>1017.5</v>
      </c>
      <c r="N31" s="129"/>
      <c r="O31" s="132">
        <f t="shared" si="67"/>
        <v>6973.3</v>
      </c>
      <c r="P31" s="247">
        <v>533.1</v>
      </c>
      <c r="Q31" s="225" t="s">
        <v>160</v>
      </c>
      <c r="R31" s="271">
        <v>0</v>
      </c>
      <c r="S31" s="95"/>
      <c r="T31" s="227">
        <v>9</v>
      </c>
      <c r="U31" s="227">
        <v>12.53</v>
      </c>
      <c r="V31" s="11">
        <v>0</v>
      </c>
      <c r="W31" s="11">
        <f>T31+U31+V31</f>
        <v>21.53</v>
      </c>
      <c r="X31" s="11">
        <v>0</v>
      </c>
      <c r="Y31" s="11">
        <f>W31+X31</f>
        <v>21.53</v>
      </c>
      <c r="Z31" s="95"/>
      <c r="AA31" s="228">
        <v>303000</v>
      </c>
      <c r="AB31" s="228">
        <v>8800</v>
      </c>
      <c r="AC31" s="228">
        <v>7056</v>
      </c>
      <c r="AD31" s="18">
        <f t="shared" si="12"/>
        <v>318856</v>
      </c>
      <c r="AE31" s="21">
        <v>37</v>
      </c>
      <c r="AF31" s="230">
        <v>828660</v>
      </c>
      <c r="AG31" s="229">
        <v>46461</v>
      </c>
      <c r="AH31" s="229">
        <v>91390</v>
      </c>
      <c r="AI31" s="18">
        <f t="shared" si="13"/>
        <v>966511</v>
      </c>
      <c r="AJ31" s="95"/>
      <c r="AK31" s="231">
        <v>6206</v>
      </c>
      <c r="AL31" s="231">
        <v>1996</v>
      </c>
      <c r="AM31" s="18">
        <f t="shared" si="14"/>
        <v>8202</v>
      </c>
      <c r="AN31" s="233">
        <v>5361</v>
      </c>
      <c r="AO31" s="232">
        <v>232</v>
      </c>
      <c r="AP31" s="22"/>
      <c r="AQ31" s="18"/>
      <c r="AR31" s="18">
        <f t="shared" si="66"/>
        <v>0</v>
      </c>
      <c r="AS31" s="236">
        <v>23588</v>
      </c>
      <c r="AT31" s="235">
        <v>4654</v>
      </c>
      <c r="AU31" s="234">
        <v>329330</v>
      </c>
      <c r="AV31" s="236">
        <v>1605</v>
      </c>
      <c r="AW31" s="234">
        <v>1052</v>
      </c>
      <c r="AX31" s="154"/>
      <c r="AY31" s="274">
        <v>1762673</v>
      </c>
      <c r="AZ31" s="275">
        <v>1150517</v>
      </c>
      <c r="BA31" s="275"/>
      <c r="BB31" s="274">
        <v>109504</v>
      </c>
      <c r="BC31" s="274">
        <f t="shared" si="15"/>
        <v>3022694</v>
      </c>
      <c r="BD31" s="95"/>
      <c r="BE31" s="274">
        <v>145899791</v>
      </c>
      <c r="BF31" s="95"/>
      <c r="BG31" s="238" t="s">
        <v>276</v>
      </c>
      <c r="BH31" s="234">
        <v>6812</v>
      </c>
      <c r="BI31" s="234">
        <v>810</v>
      </c>
      <c r="BJ31" s="237">
        <v>119</v>
      </c>
      <c r="BK31" s="238" t="s">
        <v>277</v>
      </c>
      <c r="BL31" s="237">
        <v>378.3</v>
      </c>
      <c r="BM31" s="237">
        <v>84</v>
      </c>
      <c r="BN31" s="237">
        <v>60</v>
      </c>
      <c r="BO31" s="11"/>
      <c r="BP31" s="11"/>
      <c r="BQ31" s="11"/>
      <c r="BR31" s="11"/>
      <c r="BS31" s="11"/>
      <c r="BT31" s="11"/>
      <c r="BU31" s="11"/>
      <c r="BV31" s="11"/>
      <c r="BW31" s="11">
        <f t="shared" si="68"/>
        <v>7190.3</v>
      </c>
      <c r="BX31" s="18">
        <f t="shared" si="68"/>
        <v>894</v>
      </c>
      <c r="BY31" s="11">
        <f t="shared" si="68"/>
        <v>179</v>
      </c>
      <c r="BZ31" s="95"/>
      <c r="CA31" s="174">
        <v>199</v>
      </c>
      <c r="CB31" s="95"/>
      <c r="CC31" s="241" t="s">
        <v>278</v>
      </c>
      <c r="CD31" s="242" t="s">
        <v>279</v>
      </c>
      <c r="CE31" s="240" t="s">
        <v>242</v>
      </c>
      <c r="CF31" s="241" t="s">
        <v>243</v>
      </c>
      <c r="CG31" s="241" t="s">
        <v>280</v>
      </c>
      <c r="CH31" s="241" t="s">
        <v>280</v>
      </c>
      <c r="CI31" s="89" t="s">
        <v>160</v>
      </c>
      <c r="CJ31" s="95"/>
      <c r="CK31" s="91">
        <f t="shared" si="0"/>
        <v>45.725266373166221</v>
      </c>
      <c r="CL31" s="91">
        <f t="shared" si="1"/>
        <v>5.3059527053188589E-3</v>
      </c>
      <c r="CM31" s="91">
        <f t="shared" si="2"/>
        <v>138.60166635595772</v>
      </c>
      <c r="CN31" s="300">
        <f t="shared" si="3"/>
        <v>164.98888618014425</v>
      </c>
      <c r="CO31" s="301">
        <f t="shared" si="32"/>
        <v>2158.1635715625584</v>
      </c>
      <c r="CP31" s="301">
        <f t="shared" si="19"/>
        <v>252.77458305250025</v>
      </c>
      <c r="CQ31" s="300">
        <f t="shared" si="4"/>
        <v>433.46679477435362</v>
      </c>
      <c r="CR31" s="303">
        <f t="shared" si="20"/>
        <v>5670.0318889514156</v>
      </c>
      <c r="CS31" s="91">
        <f t="shared" si="21"/>
        <v>0.38062635516529297</v>
      </c>
      <c r="CT31" s="263">
        <f t="shared" si="5"/>
        <v>7.8856658540381319E-3</v>
      </c>
      <c r="CU31" s="263">
        <f t="shared" si="22"/>
        <v>1.2081394962382091E-2</v>
      </c>
      <c r="CV31" s="91">
        <f t="shared" si="23"/>
        <v>2.0717603358321467E-2</v>
      </c>
      <c r="CW31" s="91">
        <f t="shared" si="6"/>
        <v>323.8875986994891</v>
      </c>
      <c r="CX31" s="91">
        <f t="shared" si="7"/>
        <v>3.3826165517043578</v>
      </c>
      <c r="CY31" s="91">
        <f t="shared" si="8"/>
        <v>0</v>
      </c>
      <c r="CZ31" s="91">
        <f t="shared" si="9"/>
        <v>7.3976967659382289E-2</v>
      </c>
      <c r="DA31" s="91">
        <f t="shared" si="24"/>
        <v>128.14541292182466</v>
      </c>
      <c r="DB31" s="91">
        <f t="shared" si="10"/>
        <v>1.1762006510547374</v>
      </c>
      <c r="DC31" s="91">
        <f t="shared" si="25"/>
        <v>0.76878952576255144</v>
      </c>
      <c r="DD31" s="91">
        <f t="shared" si="26"/>
        <v>103.11186955960592</v>
      </c>
      <c r="DE31" s="287">
        <f t="shared" si="27"/>
        <v>12.820328969067729</v>
      </c>
      <c r="DF31" s="288">
        <f t="shared" si="28"/>
        <v>2.8537421306985213</v>
      </c>
      <c r="DG31" s="91">
        <f t="shared" si="29"/>
        <v>8.3139804923362739</v>
      </c>
      <c r="DH31" s="92"/>
    </row>
    <row r="32" spans="1:112" ht="30" customHeight="1">
      <c r="BB32" s="42"/>
      <c r="BC32" s="42"/>
      <c r="CJ32" s="40"/>
    </row>
    <row r="33" spans="88:88" ht="30" customHeight="1">
      <c r="CJ33" s="40"/>
    </row>
    <row r="34" spans="88:88" ht="30" customHeight="1">
      <c r="CJ34" s="40"/>
    </row>
    <row r="35" spans="88:88" ht="30" customHeight="1">
      <c r="CJ35" s="40"/>
    </row>
    <row r="36" spans="88:88" ht="30" customHeight="1">
      <c r="CJ36" s="40"/>
    </row>
    <row r="37" spans="88:88" ht="30" customHeight="1">
      <c r="CJ37" s="40"/>
    </row>
    <row r="38" spans="88:88" ht="30" customHeight="1">
      <c r="CJ38" s="40"/>
    </row>
    <row r="39" spans="88:88" ht="30" customHeight="1">
      <c r="CJ39" s="40"/>
    </row>
    <row r="40" spans="88:88" ht="30" customHeight="1">
      <c r="CJ40" s="40"/>
    </row>
    <row r="41" spans="88:88" ht="30" customHeight="1">
      <c r="CJ41" s="40"/>
    </row>
    <row r="42" spans="88:88" ht="30" customHeight="1">
      <c r="CJ42" s="40"/>
    </row>
    <row r="43" spans="88:88" ht="30" customHeight="1">
      <c r="CJ43" s="40"/>
    </row>
    <row r="44" spans="88:88" ht="30" customHeight="1">
      <c r="CJ44" s="40"/>
    </row>
    <row r="45" spans="88:88" ht="30" customHeight="1">
      <c r="CJ45" s="40"/>
    </row>
    <row r="46" spans="88:88" ht="30" customHeight="1">
      <c r="CJ46" s="40"/>
    </row>
    <row r="47" spans="88:88" ht="30" customHeight="1">
      <c r="CJ47" s="40"/>
    </row>
    <row r="48" spans="88:88" ht="30" customHeight="1">
      <c r="CJ48" s="40"/>
    </row>
    <row r="49" spans="88:88" ht="30" customHeight="1">
      <c r="CJ49" s="40"/>
    </row>
    <row r="50" spans="88:88" ht="30" customHeight="1">
      <c r="CJ50" s="40"/>
    </row>
    <row r="51" spans="88:88" ht="30" customHeight="1">
      <c r="CJ51" s="40"/>
    </row>
    <row r="52" spans="88:88" ht="30" customHeight="1">
      <c r="CJ52" s="40"/>
    </row>
    <row r="53" spans="88:88" ht="30" customHeight="1">
      <c r="CJ53" s="40"/>
    </row>
    <row r="54" spans="88:88" ht="30" customHeight="1">
      <c r="CJ54" s="40"/>
    </row>
    <row r="55" spans="88:88" ht="30" customHeight="1">
      <c r="CJ55" s="40"/>
    </row>
    <row r="56" spans="88:88" ht="30" customHeight="1">
      <c r="CJ56" s="40"/>
    </row>
    <row r="57" spans="88:88" ht="30" customHeight="1">
      <c r="CJ57" s="40"/>
    </row>
    <row r="58" spans="88:88" ht="30" customHeight="1">
      <c r="CJ58" s="40"/>
    </row>
    <row r="59" spans="88:88" ht="30" customHeight="1">
      <c r="CJ59" s="40"/>
    </row>
    <row r="60" spans="88:88" ht="30" customHeight="1">
      <c r="CJ60" s="40"/>
    </row>
    <row r="61" spans="88:88" ht="30" customHeight="1">
      <c r="CJ61" s="40"/>
    </row>
    <row r="62" spans="88:88" ht="30" customHeight="1">
      <c r="CJ62" s="40"/>
    </row>
    <row r="63" spans="88:88" ht="30" customHeight="1">
      <c r="CJ63" s="40"/>
    </row>
    <row r="64" spans="88:88" ht="30" customHeight="1">
      <c r="CJ64" s="40"/>
    </row>
    <row r="65" spans="88:88" ht="30" customHeight="1">
      <c r="CJ65" s="40"/>
    </row>
    <row r="66" spans="88:88" ht="30" customHeight="1">
      <c r="CJ66" s="40"/>
    </row>
    <row r="67" spans="88:88" ht="30" customHeight="1">
      <c r="CJ67" s="40"/>
    </row>
    <row r="68" spans="88:88" ht="30" customHeight="1">
      <c r="CJ68" s="40"/>
    </row>
    <row r="69" spans="88:88" ht="30" customHeight="1">
      <c r="CJ69" s="40"/>
    </row>
    <row r="70" spans="88:88" ht="30" customHeight="1">
      <c r="CJ70" s="40"/>
    </row>
    <row r="71" spans="88:88" ht="30" customHeight="1">
      <c r="CJ71" s="40"/>
    </row>
    <row r="72" spans="88:88" ht="30" customHeight="1">
      <c r="CJ72" s="40"/>
    </row>
    <row r="73" spans="88:88" ht="30" customHeight="1">
      <c r="CJ73" s="40"/>
    </row>
    <row r="74" spans="88:88" ht="30" customHeight="1">
      <c r="CJ74" s="40"/>
    </row>
    <row r="75" spans="88:88" ht="30" customHeight="1">
      <c r="CJ75" s="40"/>
    </row>
    <row r="76" spans="88:88" ht="30" customHeight="1">
      <c r="CJ76" s="40"/>
    </row>
    <row r="77" spans="88:88" ht="30" customHeight="1">
      <c r="CJ77" s="40"/>
    </row>
    <row r="78" spans="88:88" ht="30" customHeight="1">
      <c r="CJ78" s="40"/>
    </row>
    <row r="79" spans="88:88" ht="30" customHeight="1">
      <c r="CJ79" s="40"/>
    </row>
    <row r="80" spans="88:88" ht="30" customHeight="1">
      <c r="CJ80" s="40"/>
    </row>
    <row r="81" spans="88:88" ht="30" customHeight="1">
      <c r="CJ81" s="40"/>
    </row>
    <row r="82" spans="88:88" ht="30" customHeight="1">
      <c r="CJ82" s="40"/>
    </row>
    <row r="83" spans="88:88" ht="30" customHeight="1">
      <c r="CJ83" s="40"/>
    </row>
    <row r="84" spans="88:88" ht="30" customHeight="1">
      <c r="CJ84" s="40"/>
    </row>
    <row r="85" spans="88:88" ht="30" customHeight="1">
      <c r="CJ85" s="40"/>
    </row>
    <row r="86" spans="88:88" ht="30" customHeight="1">
      <c r="CJ86" s="40"/>
    </row>
    <row r="87" spans="88:88" ht="30" customHeight="1">
      <c r="CJ87" s="40"/>
    </row>
    <row r="88" spans="88:88" ht="30" customHeight="1">
      <c r="CJ88" s="40"/>
    </row>
    <row r="89" spans="88:88" ht="30" customHeight="1">
      <c r="CJ89" s="40"/>
    </row>
    <row r="90" spans="88:88" ht="30" customHeight="1">
      <c r="CJ90" s="40"/>
    </row>
    <row r="91" spans="88:88" ht="30" customHeight="1">
      <c r="CJ91" s="40"/>
    </row>
    <row r="92" spans="88:88" ht="30" customHeight="1">
      <c r="CJ92" s="40"/>
    </row>
    <row r="93" spans="88:88" ht="30" customHeight="1">
      <c r="CJ93" s="40"/>
    </row>
    <row r="94" spans="88:88" ht="30" customHeight="1">
      <c r="CJ94" s="40"/>
    </row>
    <row r="95" spans="88:88" ht="30" customHeight="1">
      <c r="CJ95" s="40"/>
    </row>
    <row r="96" spans="88:88" ht="30" customHeight="1">
      <c r="CJ96" s="40"/>
    </row>
    <row r="97" spans="88:88" ht="30" customHeight="1">
      <c r="CJ97" s="40"/>
    </row>
    <row r="98" spans="88:88" ht="30" customHeight="1">
      <c r="CJ98" s="40"/>
    </row>
    <row r="99" spans="88:88" ht="30" customHeight="1">
      <c r="CJ99" s="40"/>
    </row>
    <row r="100" spans="88:88" ht="30" customHeight="1">
      <c r="CJ100" s="40"/>
    </row>
    <row r="101" spans="88:88" ht="30" customHeight="1">
      <c r="CJ101" s="40"/>
    </row>
    <row r="102" spans="88:88" ht="30" customHeight="1">
      <c r="CJ102" s="40"/>
    </row>
    <row r="103" spans="88:88" ht="30" customHeight="1">
      <c r="CJ103" s="40"/>
    </row>
    <row r="104" spans="88:88" ht="30" customHeight="1">
      <c r="CJ104" s="40"/>
    </row>
    <row r="105" spans="88:88" ht="30" customHeight="1">
      <c r="CJ105" s="40"/>
    </row>
    <row r="106" spans="88:88" ht="30" customHeight="1">
      <c r="CJ106" s="40"/>
    </row>
    <row r="107" spans="88:88" ht="30" customHeight="1">
      <c r="CJ107" s="40"/>
    </row>
    <row r="108" spans="88:88" ht="30" customHeight="1">
      <c r="CJ108" s="40"/>
    </row>
    <row r="109" spans="88:88" ht="30" customHeight="1">
      <c r="CJ109" s="40"/>
    </row>
    <row r="110" spans="88:88" ht="30" customHeight="1">
      <c r="CJ110" s="40"/>
    </row>
    <row r="111" spans="88:88" ht="30" customHeight="1">
      <c r="CJ111" s="40"/>
    </row>
    <row r="112" spans="88:88" ht="30" customHeight="1">
      <c r="CJ112" s="40"/>
    </row>
    <row r="113" spans="88:88" ht="30" customHeight="1">
      <c r="CJ113" s="40"/>
    </row>
    <row r="114" spans="88:88" ht="30" customHeight="1">
      <c r="CJ114" s="40"/>
    </row>
    <row r="115" spans="88:88" ht="30" customHeight="1">
      <c r="CJ115" s="40"/>
    </row>
    <row r="116" spans="88:88" ht="30" customHeight="1">
      <c r="CJ116" s="40"/>
    </row>
    <row r="117" spans="88:88" ht="30" customHeight="1">
      <c r="CJ117" s="40"/>
    </row>
    <row r="118" spans="88:88" ht="30" customHeight="1">
      <c r="CJ118" s="40"/>
    </row>
    <row r="119" spans="88:88" ht="30" customHeight="1">
      <c r="CJ119" s="40"/>
    </row>
    <row r="120" spans="88:88" ht="30" customHeight="1">
      <c r="CJ120" s="40"/>
    </row>
    <row r="121" spans="88:88" ht="30" customHeight="1">
      <c r="CJ121" s="40"/>
    </row>
    <row r="122" spans="88:88" ht="30" customHeight="1">
      <c r="CJ122" s="40"/>
    </row>
    <row r="123" spans="88:88" ht="30" customHeight="1">
      <c r="CJ123" s="40"/>
    </row>
    <row r="124" spans="88:88" ht="30" customHeight="1">
      <c r="CJ124" s="40"/>
    </row>
    <row r="125" spans="88:88" ht="30" customHeight="1">
      <c r="CJ125" s="40"/>
    </row>
    <row r="126" spans="88:88" ht="30" customHeight="1">
      <c r="CJ126" s="40"/>
    </row>
    <row r="127" spans="88:88" ht="30" customHeight="1">
      <c r="CJ127" s="40"/>
    </row>
    <row r="128" spans="88:88" ht="30" customHeight="1">
      <c r="CJ128" s="40"/>
    </row>
    <row r="129" spans="88:88" ht="30" customHeight="1">
      <c r="CJ129" s="40"/>
    </row>
    <row r="130" spans="88:88" ht="30" customHeight="1">
      <c r="CJ130" s="40"/>
    </row>
    <row r="131" spans="88:88" ht="30" customHeight="1">
      <c r="CJ131" s="40"/>
    </row>
    <row r="132" spans="88:88" ht="30" customHeight="1">
      <c r="CJ132" s="40"/>
    </row>
    <row r="133" spans="88:88" ht="30" customHeight="1">
      <c r="CJ133" s="40"/>
    </row>
    <row r="134" spans="88:88" ht="30" customHeight="1">
      <c r="CJ134" s="40"/>
    </row>
    <row r="135" spans="88:88" ht="30" customHeight="1">
      <c r="CJ135" s="40"/>
    </row>
    <row r="136" spans="88:88" ht="30" customHeight="1">
      <c r="CJ136" s="40"/>
    </row>
    <row r="137" spans="88:88" ht="30" customHeight="1">
      <c r="CJ137" s="40"/>
    </row>
    <row r="138" spans="88:88" ht="30" customHeight="1">
      <c r="CJ138" s="40"/>
    </row>
    <row r="139" spans="88:88" ht="30" customHeight="1">
      <c r="CJ139" s="40"/>
    </row>
    <row r="140" spans="88:88" ht="30" customHeight="1">
      <c r="CJ140" s="40"/>
    </row>
    <row r="141" spans="88:88" ht="30" customHeight="1">
      <c r="CJ141" s="40"/>
    </row>
    <row r="142" spans="88:88" ht="30" customHeight="1">
      <c r="CJ142" s="40"/>
    </row>
    <row r="143" spans="88:88" ht="30" customHeight="1">
      <c r="CJ143" s="40"/>
    </row>
    <row r="144" spans="88:88" ht="30" customHeight="1">
      <c r="CJ144" s="40"/>
    </row>
    <row r="145" spans="88:88" ht="30" customHeight="1">
      <c r="CJ145" s="40"/>
    </row>
    <row r="146" spans="88:88" ht="30" customHeight="1">
      <c r="CJ146" s="40"/>
    </row>
    <row r="147" spans="88:88" ht="30" customHeight="1">
      <c r="CJ147" s="40"/>
    </row>
    <row r="148" spans="88:88" ht="30" customHeight="1">
      <c r="CJ148" s="40"/>
    </row>
    <row r="149" spans="88:88" ht="30" customHeight="1">
      <c r="CJ149" s="40"/>
    </row>
    <row r="150" spans="88:88" ht="30" customHeight="1">
      <c r="CJ150" s="40"/>
    </row>
    <row r="151" spans="88:88" ht="30" customHeight="1">
      <c r="CJ151" s="40"/>
    </row>
    <row r="152" spans="88:88" ht="30" customHeight="1">
      <c r="CJ152" s="40"/>
    </row>
    <row r="153" spans="88:88" ht="30" customHeight="1">
      <c r="CJ153" s="40"/>
    </row>
    <row r="154" spans="88:88" ht="30" customHeight="1">
      <c r="CJ154" s="40"/>
    </row>
    <row r="155" spans="88:88" ht="30" customHeight="1">
      <c r="CJ155" s="40"/>
    </row>
    <row r="156" spans="88:88" ht="30" customHeight="1">
      <c r="CJ156" s="40"/>
    </row>
    <row r="157" spans="88:88" ht="30" customHeight="1">
      <c r="CJ157" s="40"/>
    </row>
    <row r="158" spans="88:88" ht="30" customHeight="1">
      <c r="CJ158" s="40"/>
    </row>
    <row r="159" spans="88:88" ht="30" customHeight="1">
      <c r="CJ159" s="40"/>
    </row>
    <row r="160" spans="88:88" ht="30" customHeight="1">
      <c r="CJ160" s="40"/>
    </row>
    <row r="161" spans="88:88" ht="30" customHeight="1">
      <c r="CJ161" s="40"/>
    </row>
    <row r="162" spans="88:88" ht="30" customHeight="1">
      <c r="CJ162" s="40"/>
    </row>
    <row r="163" spans="88:88" ht="30" customHeight="1">
      <c r="CJ163" s="40"/>
    </row>
    <row r="164" spans="88:88" ht="30" customHeight="1">
      <c r="CJ164" s="40"/>
    </row>
    <row r="165" spans="88:88" ht="30" customHeight="1">
      <c r="CJ165" s="40"/>
    </row>
    <row r="166" spans="88:88" ht="30" customHeight="1">
      <c r="CJ166" s="40"/>
    </row>
    <row r="167" spans="88:88" ht="30" customHeight="1">
      <c r="CJ167" s="40"/>
    </row>
    <row r="168" spans="88:88" ht="30" customHeight="1">
      <c r="CJ168" s="40"/>
    </row>
    <row r="169" spans="88:88" ht="30" customHeight="1">
      <c r="CJ169" s="40"/>
    </row>
    <row r="170" spans="88:88" ht="30" customHeight="1">
      <c r="CJ170" s="40"/>
    </row>
    <row r="171" spans="88:88" ht="30" customHeight="1">
      <c r="CJ171" s="40"/>
    </row>
    <row r="172" spans="88:88" ht="30" customHeight="1">
      <c r="CJ172" s="40"/>
    </row>
    <row r="173" spans="88:88" ht="30" customHeight="1">
      <c r="CJ173" s="40"/>
    </row>
    <row r="174" spans="88:88" ht="30" customHeight="1">
      <c r="CJ174" s="40"/>
    </row>
    <row r="175" spans="88:88" ht="30" customHeight="1">
      <c r="CJ175" s="40"/>
    </row>
    <row r="176" spans="88:88" ht="30" customHeight="1">
      <c r="CJ176" s="40"/>
    </row>
    <row r="177" spans="88:88" ht="30" customHeight="1">
      <c r="CJ177" s="40"/>
    </row>
    <row r="178" spans="88:88" ht="30" customHeight="1">
      <c r="CJ178" s="40"/>
    </row>
    <row r="179" spans="88:88" ht="30" customHeight="1">
      <c r="CJ179" s="40"/>
    </row>
    <row r="180" spans="88:88" ht="30" customHeight="1">
      <c r="CJ180" s="40"/>
    </row>
    <row r="181" spans="88:88" ht="30" customHeight="1">
      <c r="CJ181" s="40"/>
    </row>
    <row r="182" spans="88:88" ht="30" customHeight="1">
      <c r="CJ182" s="40"/>
    </row>
    <row r="183" spans="88:88" ht="30" customHeight="1">
      <c r="CJ183" s="40"/>
    </row>
    <row r="184" spans="88:88" ht="30" customHeight="1">
      <c r="CJ184" s="40"/>
    </row>
    <row r="185" spans="88:88" ht="30" customHeight="1">
      <c r="CJ185" s="40"/>
    </row>
    <row r="186" spans="88:88" ht="30" customHeight="1">
      <c r="CJ186" s="40"/>
    </row>
    <row r="187" spans="88:88" ht="30" customHeight="1">
      <c r="CJ187" s="40"/>
    </row>
    <row r="188" spans="88:88" ht="30" customHeight="1">
      <c r="CJ188" s="40"/>
    </row>
    <row r="189" spans="88:88" ht="30" customHeight="1">
      <c r="CJ189" s="40"/>
    </row>
    <row r="190" spans="88:88" ht="30" customHeight="1">
      <c r="CJ190" s="40"/>
    </row>
    <row r="191" spans="88:88" ht="30" customHeight="1">
      <c r="CJ191" s="40"/>
    </row>
    <row r="192" spans="88:88" ht="30" customHeight="1">
      <c r="CJ192" s="40"/>
    </row>
    <row r="193" spans="88:88" ht="30" customHeight="1">
      <c r="CJ193" s="40"/>
    </row>
    <row r="194" spans="88:88" ht="30" customHeight="1">
      <c r="CJ194" s="40"/>
    </row>
    <row r="195" spans="88:88" ht="30" customHeight="1">
      <c r="CJ195" s="40"/>
    </row>
    <row r="196" spans="88:88" ht="30" customHeight="1">
      <c r="CJ196" s="40"/>
    </row>
    <row r="197" spans="88:88" ht="30" customHeight="1">
      <c r="CJ197" s="40"/>
    </row>
    <row r="198" spans="88:88" ht="30" customHeight="1">
      <c r="CJ198" s="40"/>
    </row>
    <row r="199" spans="88:88" ht="30" customHeight="1">
      <c r="CJ199" s="40"/>
    </row>
    <row r="200" spans="88:88" ht="30" customHeight="1">
      <c r="CJ200" s="40"/>
    </row>
    <row r="201" spans="88:88" ht="30" customHeight="1">
      <c r="CJ201" s="40"/>
    </row>
    <row r="202" spans="88:88" ht="30" customHeight="1">
      <c r="CJ202" s="40"/>
    </row>
    <row r="203" spans="88:88" ht="30" customHeight="1">
      <c r="CJ203" s="40"/>
    </row>
    <row r="204" spans="88:88" ht="30" customHeight="1">
      <c r="CJ204" s="40"/>
    </row>
    <row r="205" spans="88:88" ht="30" customHeight="1">
      <c r="CJ205" s="40"/>
    </row>
    <row r="206" spans="88:88" ht="30" customHeight="1">
      <c r="CJ206" s="40"/>
    </row>
    <row r="207" spans="88:88" ht="30" customHeight="1">
      <c r="CJ207" s="40"/>
    </row>
    <row r="208" spans="88:88" ht="30" customHeight="1">
      <c r="CJ208" s="40"/>
    </row>
    <row r="209" spans="88:88" ht="30" customHeight="1">
      <c r="CJ209" s="40"/>
    </row>
    <row r="210" spans="88:88" ht="30" customHeight="1">
      <c r="CJ210" s="40"/>
    </row>
    <row r="211" spans="88:88" ht="30" customHeight="1">
      <c r="CJ211" s="40"/>
    </row>
    <row r="212" spans="88:88" ht="30" customHeight="1">
      <c r="CJ212" s="40"/>
    </row>
    <row r="213" spans="88:88" ht="30" customHeight="1">
      <c r="CJ213" s="40"/>
    </row>
    <row r="214" spans="88:88" ht="30" customHeight="1">
      <c r="CJ214" s="40"/>
    </row>
    <row r="215" spans="88:88" ht="30" customHeight="1">
      <c r="CJ215" s="40"/>
    </row>
    <row r="216" spans="88:88" ht="30" customHeight="1">
      <c r="CJ216" s="40"/>
    </row>
    <row r="217" spans="88:88" ht="30" customHeight="1">
      <c r="CJ217" s="40"/>
    </row>
    <row r="218" spans="88:88" ht="30" customHeight="1">
      <c r="CJ218" s="40"/>
    </row>
    <row r="219" spans="88:88" ht="30" customHeight="1">
      <c r="CJ219" s="40"/>
    </row>
    <row r="220" spans="88:88" ht="30" customHeight="1">
      <c r="CJ220" s="40"/>
    </row>
    <row r="221" spans="88:88" ht="30" customHeight="1">
      <c r="CJ221" s="40"/>
    </row>
    <row r="222" spans="88:88" ht="30" customHeight="1">
      <c r="CJ222" s="40"/>
    </row>
    <row r="223" spans="88:88" ht="30" customHeight="1">
      <c r="CJ223" s="40"/>
    </row>
    <row r="224" spans="88:88" ht="30" customHeight="1">
      <c r="CJ224" s="40"/>
    </row>
    <row r="225" spans="88:88" ht="30" customHeight="1">
      <c r="CJ225" s="40"/>
    </row>
    <row r="226" spans="88:88" ht="30" customHeight="1">
      <c r="CJ226" s="40"/>
    </row>
    <row r="227" spans="88:88" ht="30" customHeight="1">
      <c r="CJ227" s="40"/>
    </row>
    <row r="228" spans="88:88" ht="30" customHeight="1">
      <c r="CJ228" s="40"/>
    </row>
    <row r="229" spans="88:88" ht="30" customHeight="1">
      <c r="CJ229" s="40"/>
    </row>
    <row r="230" spans="88:88" ht="30" customHeight="1">
      <c r="CJ230" s="40"/>
    </row>
    <row r="231" spans="88:88" ht="30" customHeight="1">
      <c r="CJ231" s="40"/>
    </row>
    <row r="232" spans="88:88" ht="30" customHeight="1">
      <c r="CJ232" s="40"/>
    </row>
    <row r="233" spans="88:88" ht="30" customHeight="1">
      <c r="CJ233" s="40"/>
    </row>
    <row r="234" spans="88:88" ht="30" customHeight="1">
      <c r="CJ234" s="40"/>
    </row>
    <row r="235" spans="88:88" ht="30" customHeight="1">
      <c r="CJ235" s="40"/>
    </row>
    <row r="236" spans="88:88" ht="30" customHeight="1">
      <c r="CJ236" s="40"/>
    </row>
    <row r="237" spans="88:88" ht="30" customHeight="1">
      <c r="CJ237" s="40"/>
    </row>
    <row r="238" spans="88:88" ht="30" customHeight="1">
      <c r="CJ238" s="40"/>
    </row>
    <row r="239" spans="88:88" ht="30" customHeight="1">
      <c r="CJ239" s="40"/>
    </row>
    <row r="240" spans="88:88" ht="30" customHeight="1">
      <c r="CJ240" s="40"/>
    </row>
    <row r="241" spans="88:88" ht="30" customHeight="1">
      <c r="CJ241" s="40"/>
    </row>
    <row r="242" spans="88:88" ht="30" customHeight="1">
      <c r="CJ242" s="40"/>
    </row>
    <row r="243" spans="88:88" ht="30" customHeight="1">
      <c r="CJ243" s="40"/>
    </row>
    <row r="244" spans="88:88" ht="30" customHeight="1">
      <c r="CJ244" s="40"/>
    </row>
    <row r="245" spans="88:88" ht="30" customHeight="1">
      <c r="CJ245" s="40"/>
    </row>
    <row r="246" spans="88:88" ht="30" customHeight="1">
      <c r="CJ246" s="40"/>
    </row>
    <row r="247" spans="88:88" ht="30" customHeight="1">
      <c r="CJ247" s="40"/>
    </row>
    <row r="248" spans="88:88" ht="30" customHeight="1">
      <c r="CJ248" s="40"/>
    </row>
    <row r="249" spans="88:88" ht="30" customHeight="1">
      <c r="CJ249" s="40"/>
    </row>
    <row r="250" spans="88:88" ht="30" customHeight="1">
      <c r="CJ250" s="40"/>
    </row>
    <row r="251" spans="88:88" ht="30" customHeight="1">
      <c r="CJ251" s="40"/>
    </row>
    <row r="252" spans="88:88" ht="30" customHeight="1">
      <c r="CJ252" s="40"/>
    </row>
    <row r="253" spans="88:88" ht="30" customHeight="1">
      <c r="CJ253" s="40"/>
    </row>
    <row r="254" spans="88:88" ht="30" customHeight="1">
      <c r="CJ254" s="40"/>
    </row>
    <row r="255" spans="88:88" ht="30" customHeight="1">
      <c r="CJ255" s="40"/>
    </row>
    <row r="256" spans="88:88" ht="30" customHeight="1">
      <c r="CJ256" s="40"/>
    </row>
    <row r="257" spans="88:88" ht="30" customHeight="1">
      <c r="CJ257" s="40"/>
    </row>
    <row r="258" spans="88:88" ht="30" customHeight="1">
      <c r="CJ258" s="40"/>
    </row>
    <row r="259" spans="88:88" ht="30" customHeight="1">
      <c r="CJ259" s="40"/>
    </row>
    <row r="260" spans="88:88" ht="30" customHeight="1">
      <c r="CJ260" s="40"/>
    </row>
    <row r="261" spans="88:88" ht="30" customHeight="1">
      <c r="CJ261" s="40"/>
    </row>
    <row r="262" spans="88:88" ht="30" customHeight="1">
      <c r="CJ262" s="40"/>
    </row>
    <row r="263" spans="88:88" ht="30" customHeight="1">
      <c r="CJ263" s="40"/>
    </row>
    <row r="264" spans="88:88" ht="30" customHeight="1">
      <c r="CJ264" s="40"/>
    </row>
    <row r="265" spans="88:88" ht="30" customHeight="1">
      <c r="CJ265" s="40"/>
    </row>
    <row r="266" spans="88:88" ht="30" customHeight="1">
      <c r="CJ266" s="40"/>
    </row>
    <row r="267" spans="88:88" ht="30" customHeight="1">
      <c r="CJ267" s="40"/>
    </row>
    <row r="268" spans="88:88" ht="30" customHeight="1">
      <c r="CJ268" s="40"/>
    </row>
    <row r="269" spans="88:88" ht="30" customHeight="1">
      <c r="CJ269" s="40"/>
    </row>
    <row r="270" spans="88:88" ht="30" customHeight="1">
      <c r="CJ270" s="40"/>
    </row>
    <row r="271" spans="88:88" ht="30" customHeight="1">
      <c r="CJ271" s="40"/>
    </row>
    <row r="272" spans="88:88" ht="30" customHeight="1">
      <c r="CJ272" s="40"/>
    </row>
    <row r="273" spans="88:88" ht="30" customHeight="1">
      <c r="CJ273" s="40"/>
    </row>
    <row r="274" spans="88:88" ht="30" customHeight="1">
      <c r="CJ274" s="40"/>
    </row>
    <row r="275" spans="88:88" ht="30" customHeight="1">
      <c r="CJ275" s="40"/>
    </row>
    <row r="276" spans="88:88" ht="30" customHeight="1">
      <c r="CJ276" s="40"/>
    </row>
    <row r="277" spans="88:88" ht="30" customHeight="1">
      <c r="CJ277" s="40"/>
    </row>
    <row r="278" spans="88:88" ht="30" customHeight="1">
      <c r="CJ278" s="40"/>
    </row>
    <row r="279" spans="88:88" ht="30" customHeight="1">
      <c r="CJ279" s="40"/>
    </row>
    <row r="280" spans="88:88" ht="30" customHeight="1">
      <c r="CJ280" s="40"/>
    </row>
    <row r="281" spans="88:88" ht="30" customHeight="1">
      <c r="CJ281" s="40"/>
    </row>
    <row r="282" spans="88:88" ht="30" customHeight="1">
      <c r="CJ282" s="40"/>
    </row>
    <row r="283" spans="88:88" ht="30" customHeight="1">
      <c r="CJ283" s="40"/>
    </row>
    <row r="284" spans="88:88" ht="30" customHeight="1">
      <c r="CJ284" s="40"/>
    </row>
    <row r="285" spans="88:88" ht="30" customHeight="1">
      <c r="CJ285" s="40"/>
    </row>
    <row r="286" spans="88:88" ht="30" customHeight="1">
      <c r="CJ286" s="40"/>
    </row>
    <row r="287" spans="88:88" ht="30" customHeight="1">
      <c r="CJ287" s="40"/>
    </row>
    <row r="288" spans="88:88" ht="30" customHeight="1">
      <c r="CJ288" s="40"/>
    </row>
    <row r="289" spans="88:88" ht="30" customHeight="1">
      <c r="CJ289" s="40"/>
    </row>
    <row r="290" spans="88:88" ht="30" customHeight="1">
      <c r="CJ290" s="40"/>
    </row>
    <row r="291" spans="88:88" ht="30" customHeight="1">
      <c r="CJ291" s="40"/>
    </row>
    <row r="292" spans="88:88" ht="30" customHeight="1">
      <c r="CJ292" s="40"/>
    </row>
    <row r="293" spans="88:88" ht="30" customHeight="1">
      <c r="CJ293" s="40"/>
    </row>
    <row r="294" spans="88:88" ht="30" customHeight="1">
      <c r="CJ294" s="40"/>
    </row>
    <row r="295" spans="88:88" ht="30" customHeight="1">
      <c r="CJ295" s="40"/>
    </row>
    <row r="296" spans="88:88" ht="30" customHeight="1">
      <c r="CJ296" s="40"/>
    </row>
    <row r="297" spans="88:88" ht="30" customHeight="1">
      <c r="CJ297" s="40"/>
    </row>
    <row r="298" spans="88:88" ht="30" customHeight="1">
      <c r="CJ298" s="40"/>
    </row>
    <row r="299" spans="88:88" ht="30" customHeight="1">
      <c r="CJ299" s="40"/>
    </row>
    <row r="300" spans="88:88" ht="30" customHeight="1">
      <c r="CJ300" s="40"/>
    </row>
    <row r="301" spans="88:88" ht="30" customHeight="1">
      <c r="CJ301" s="40"/>
    </row>
    <row r="302" spans="88:88" ht="30" customHeight="1">
      <c r="CJ302" s="40"/>
    </row>
    <row r="303" spans="88:88" ht="30" customHeight="1">
      <c r="CJ303" s="40"/>
    </row>
    <row r="304" spans="88:88" ht="30" customHeight="1">
      <c r="CJ304" s="40"/>
    </row>
    <row r="305" spans="88:88" ht="30" customHeight="1">
      <c r="CJ305" s="40"/>
    </row>
    <row r="306" spans="88:88" ht="30" customHeight="1">
      <c r="CJ306" s="40"/>
    </row>
    <row r="307" spans="88:88" ht="30" customHeight="1">
      <c r="CJ307" s="40"/>
    </row>
    <row r="308" spans="88:88" ht="30" customHeight="1">
      <c r="CJ308" s="40"/>
    </row>
    <row r="309" spans="88:88" ht="30" customHeight="1">
      <c r="CJ309" s="40"/>
    </row>
    <row r="310" spans="88:88" ht="30" customHeight="1">
      <c r="CJ310" s="40"/>
    </row>
    <row r="311" spans="88:88" ht="30" customHeight="1">
      <c r="CJ311" s="40"/>
    </row>
    <row r="312" spans="88:88" ht="30" customHeight="1">
      <c r="CJ312" s="40"/>
    </row>
    <row r="313" spans="88:88" ht="30" customHeight="1">
      <c r="CJ313" s="40"/>
    </row>
    <row r="314" spans="88:88" ht="30" customHeight="1">
      <c r="CJ314" s="40"/>
    </row>
    <row r="315" spans="88:88" ht="30" customHeight="1">
      <c r="CJ315" s="40"/>
    </row>
    <row r="316" spans="88:88" ht="30" customHeight="1">
      <c r="CJ316" s="40"/>
    </row>
    <row r="317" spans="88:88" ht="30" customHeight="1">
      <c r="CJ317" s="40"/>
    </row>
    <row r="318" spans="88:88" ht="30" customHeight="1">
      <c r="CJ318" s="40"/>
    </row>
    <row r="319" spans="88:88" ht="30" customHeight="1">
      <c r="CJ319" s="40"/>
    </row>
    <row r="320" spans="88:88" ht="30" customHeight="1">
      <c r="CJ320" s="40"/>
    </row>
    <row r="321" spans="88:88" ht="30" customHeight="1">
      <c r="CJ321" s="40"/>
    </row>
    <row r="322" spans="88:88" ht="30" customHeight="1">
      <c r="CJ322" s="40"/>
    </row>
    <row r="323" spans="88:88" ht="30" customHeight="1">
      <c r="CJ323" s="40"/>
    </row>
    <row r="324" spans="88:88" ht="30" customHeight="1">
      <c r="CJ324" s="40"/>
    </row>
    <row r="325" spans="88:88" ht="30" customHeight="1">
      <c r="CJ325" s="40"/>
    </row>
    <row r="326" spans="88:88" ht="30" customHeight="1">
      <c r="CJ326" s="40"/>
    </row>
    <row r="327" spans="88:88" ht="30" customHeight="1">
      <c r="CJ327" s="40"/>
    </row>
    <row r="328" spans="88:88" ht="30" customHeight="1">
      <c r="CJ328" s="40"/>
    </row>
    <row r="329" spans="88:88" ht="30" customHeight="1">
      <c r="CJ329" s="40"/>
    </row>
    <row r="330" spans="88:88" ht="30" customHeight="1">
      <c r="CJ330" s="40"/>
    </row>
    <row r="331" spans="88:88" ht="30" customHeight="1">
      <c r="CJ331" s="40"/>
    </row>
    <row r="332" spans="88:88" ht="30" customHeight="1">
      <c r="CJ332" s="40"/>
    </row>
    <row r="333" spans="88:88" ht="30" customHeight="1">
      <c r="CJ333" s="40"/>
    </row>
    <row r="334" spans="88:88" ht="30" customHeight="1">
      <c r="CJ334" s="40"/>
    </row>
    <row r="335" spans="88:88" ht="30" customHeight="1">
      <c r="CJ335" s="40"/>
    </row>
    <row r="336" spans="88:88" ht="30" customHeight="1">
      <c r="CJ336" s="40"/>
    </row>
    <row r="337" spans="88:88" ht="30" customHeight="1">
      <c r="CJ337" s="40"/>
    </row>
    <row r="338" spans="88:88" ht="30" customHeight="1">
      <c r="CJ338" s="40"/>
    </row>
    <row r="339" spans="88:88" ht="30" customHeight="1">
      <c r="CJ339" s="40"/>
    </row>
    <row r="340" spans="88:88" ht="30" customHeight="1">
      <c r="CJ340" s="40"/>
    </row>
    <row r="341" spans="88:88" ht="30" customHeight="1">
      <c r="CJ341" s="40"/>
    </row>
    <row r="342" spans="88:88" ht="30" customHeight="1">
      <c r="CJ342" s="40"/>
    </row>
    <row r="343" spans="88:88" ht="30" customHeight="1">
      <c r="CJ343" s="40"/>
    </row>
    <row r="344" spans="88:88" ht="30" customHeight="1">
      <c r="CJ344" s="40"/>
    </row>
    <row r="345" spans="88:88" ht="30" customHeight="1">
      <c r="CJ345" s="40"/>
    </row>
    <row r="346" spans="88:88" ht="30" customHeight="1">
      <c r="CJ346" s="40"/>
    </row>
    <row r="347" spans="88:88" ht="30" customHeight="1">
      <c r="CJ347" s="40"/>
    </row>
    <row r="348" spans="88:88" ht="30" customHeight="1">
      <c r="CJ348" s="40"/>
    </row>
    <row r="349" spans="88:88" ht="30" customHeight="1">
      <c r="CJ349" s="40"/>
    </row>
    <row r="350" spans="88:88" ht="30" customHeight="1">
      <c r="CJ350" s="40"/>
    </row>
    <row r="351" spans="88:88" ht="30" customHeight="1">
      <c r="CJ351" s="40"/>
    </row>
    <row r="352" spans="88:88" ht="30" customHeight="1">
      <c r="CJ352" s="40"/>
    </row>
    <row r="353" spans="88:88" ht="30" customHeight="1">
      <c r="CJ353" s="40"/>
    </row>
    <row r="354" spans="88:88" ht="30" customHeight="1">
      <c r="CJ354" s="40"/>
    </row>
    <row r="355" spans="88:88" ht="30" customHeight="1">
      <c r="CJ355" s="40"/>
    </row>
    <row r="356" spans="88:88" ht="30" customHeight="1">
      <c r="CJ356" s="40"/>
    </row>
    <row r="357" spans="88:88" ht="30" customHeight="1">
      <c r="CJ357" s="40"/>
    </row>
    <row r="358" spans="88:88" ht="30" customHeight="1">
      <c r="CJ358" s="40"/>
    </row>
    <row r="359" spans="88:88" ht="30" customHeight="1">
      <c r="CJ359" s="40"/>
    </row>
    <row r="360" spans="88:88" ht="30" customHeight="1">
      <c r="CJ360" s="40"/>
    </row>
    <row r="361" spans="88:88" ht="30" customHeight="1">
      <c r="CJ361" s="40"/>
    </row>
    <row r="362" spans="88:88" ht="30" customHeight="1">
      <c r="CJ362" s="40"/>
    </row>
    <row r="363" spans="88:88" ht="30" customHeight="1">
      <c r="CJ363" s="40"/>
    </row>
    <row r="364" spans="88:88" ht="30" customHeight="1">
      <c r="CJ364" s="40"/>
    </row>
    <row r="365" spans="88:88" ht="30" customHeight="1">
      <c r="CJ365" s="40"/>
    </row>
    <row r="366" spans="88:88" ht="30" customHeight="1">
      <c r="CJ366" s="40"/>
    </row>
    <row r="367" spans="88:88" ht="30" customHeight="1">
      <c r="CJ367" s="40"/>
    </row>
    <row r="368" spans="88:88" ht="30" customHeight="1">
      <c r="CJ368" s="40"/>
    </row>
    <row r="369" spans="88:88" ht="30" customHeight="1">
      <c r="CJ369" s="40"/>
    </row>
    <row r="370" spans="88:88" ht="30" customHeight="1">
      <c r="CJ370" s="40"/>
    </row>
    <row r="371" spans="88:88" ht="30" customHeight="1">
      <c r="CJ371" s="40"/>
    </row>
    <row r="372" spans="88:88" ht="30" customHeight="1">
      <c r="CJ372" s="40"/>
    </row>
    <row r="373" spans="88:88" ht="30" customHeight="1">
      <c r="CJ373" s="40"/>
    </row>
    <row r="374" spans="88:88" ht="30" customHeight="1">
      <c r="CJ374" s="40"/>
    </row>
    <row r="375" spans="88:88" ht="30" customHeight="1">
      <c r="CJ375" s="40"/>
    </row>
    <row r="376" spans="88:88" ht="30" customHeight="1">
      <c r="CJ376" s="40"/>
    </row>
    <row r="377" spans="88:88" ht="30" customHeight="1">
      <c r="CJ377" s="40"/>
    </row>
    <row r="378" spans="88:88" ht="30" customHeight="1">
      <c r="CJ378" s="40"/>
    </row>
    <row r="379" spans="88:88" ht="30" customHeight="1">
      <c r="CJ379" s="40"/>
    </row>
    <row r="380" spans="88:88" ht="30" customHeight="1">
      <c r="CJ380" s="40"/>
    </row>
    <row r="381" spans="88:88" ht="30" customHeight="1">
      <c r="CJ381" s="40"/>
    </row>
    <row r="382" spans="88:88" ht="30" customHeight="1">
      <c r="CJ382" s="40"/>
    </row>
    <row r="383" spans="88:88" ht="30" customHeight="1">
      <c r="CJ383" s="40"/>
    </row>
    <row r="384" spans="88:88" ht="30" customHeight="1">
      <c r="CJ384" s="40"/>
    </row>
    <row r="385" spans="88:88" ht="30" customHeight="1">
      <c r="CJ385" s="40"/>
    </row>
    <row r="386" spans="88:88" ht="30" customHeight="1">
      <c r="CJ386" s="40"/>
    </row>
    <row r="387" spans="88:88" ht="30" customHeight="1">
      <c r="CJ387" s="40"/>
    </row>
    <row r="388" spans="88:88" ht="30" customHeight="1">
      <c r="CJ388" s="40"/>
    </row>
    <row r="389" spans="88:88" ht="30" customHeight="1">
      <c r="CJ389" s="40"/>
    </row>
    <row r="390" spans="88:88" ht="30" customHeight="1">
      <c r="CJ390" s="40"/>
    </row>
    <row r="391" spans="88:88" ht="30" customHeight="1">
      <c r="CJ391" s="40"/>
    </row>
    <row r="392" spans="88:88" ht="30" customHeight="1">
      <c r="CJ392" s="40"/>
    </row>
    <row r="393" spans="88:88" ht="30" customHeight="1">
      <c r="CJ393" s="40"/>
    </row>
    <row r="394" spans="88:88" ht="30" customHeight="1">
      <c r="CJ394" s="40"/>
    </row>
    <row r="395" spans="88:88" ht="30" customHeight="1">
      <c r="CJ395" s="40"/>
    </row>
    <row r="396" spans="88:88" ht="30" customHeight="1">
      <c r="CJ396" s="40"/>
    </row>
    <row r="397" spans="88:88" ht="30" customHeight="1">
      <c r="CJ397" s="40"/>
    </row>
    <row r="398" spans="88:88" ht="30" customHeight="1">
      <c r="CJ398" s="40"/>
    </row>
    <row r="399" spans="88:88" ht="30" customHeight="1">
      <c r="CJ399" s="40"/>
    </row>
    <row r="400" spans="88:88" ht="30" customHeight="1">
      <c r="CJ400" s="40"/>
    </row>
    <row r="401" spans="88:88" ht="30" customHeight="1">
      <c r="CJ401" s="40"/>
    </row>
    <row r="402" spans="88:88" ht="30" customHeight="1">
      <c r="CJ402" s="40"/>
    </row>
    <row r="403" spans="88:88" ht="30" customHeight="1">
      <c r="CJ403" s="40"/>
    </row>
    <row r="404" spans="88:88" ht="30" customHeight="1">
      <c r="CJ404" s="40"/>
    </row>
    <row r="405" spans="88:88" ht="30" customHeight="1">
      <c r="CJ405" s="40"/>
    </row>
    <row r="406" spans="88:88" ht="30" customHeight="1">
      <c r="CJ406" s="40"/>
    </row>
    <row r="407" spans="88:88" ht="30" customHeight="1">
      <c r="CJ407" s="40"/>
    </row>
    <row r="408" spans="88:88" ht="30" customHeight="1">
      <c r="CJ408" s="40"/>
    </row>
    <row r="409" spans="88:88" ht="30" customHeight="1">
      <c r="CJ409" s="40"/>
    </row>
    <row r="410" spans="88:88" ht="30" customHeight="1">
      <c r="CJ410" s="40"/>
    </row>
    <row r="411" spans="88:88" ht="30" customHeight="1">
      <c r="CJ411" s="40"/>
    </row>
    <row r="412" spans="88:88" ht="30" customHeight="1">
      <c r="CJ412" s="40"/>
    </row>
    <row r="413" spans="88:88" ht="30" customHeight="1">
      <c r="CJ413" s="40"/>
    </row>
    <row r="414" spans="88:88" ht="30" customHeight="1">
      <c r="CJ414" s="40"/>
    </row>
    <row r="415" spans="88:88" ht="30" customHeight="1">
      <c r="CJ415" s="40"/>
    </row>
    <row r="416" spans="88:88" ht="30" customHeight="1">
      <c r="CJ416" s="40"/>
    </row>
    <row r="417" spans="88:88" ht="30" customHeight="1">
      <c r="CJ417" s="40"/>
    </row>
    <row r="418" spans="88:88" ht="30" customHeight="1">
      <c r="CJ418" s="40"/>
    </row>
    <row r="419" spans="88:88" ht="30" customHeight="1">
      <c r="CJ419" s="40"/>
    </row>
    <row r="420" spans="88:88" ht="30" customHeight="1">
      <c r="CJ420" s="40"/>
    </row>
    <row r="421" spans="88:88" ht="30" customHeight="1">
      <c r="CJ421" s="40"/>
    </row>
    <row r="422" spans="88:88" ht="30" customHeight="1">
      <c r="CJ422" s="40"/>
    </row>
    <row r="423" spans="88:88" ht="30" customHeight="1">
      <c r="CJ423" s="40"/>
    </row>
    <row r="424" spans="88:88" ht="30" customHeight="1">
      <c r="CJ424" s="40"/>
    </row>
    <row r="425" spans="88:88" ht="30" customHeight="1">
      <c r="CJ425" s="40"/>
    </row>
    <row r="426" spans="88:88" ht="30" customHeight="1">
      <c r="CJ426" s="40"/>
    </row>
    <row r="427" spans="88:88" ht="30" customHeight="1">
      <c r="CJ427" s="40"/>
    </row>
    <row r="428" spans="88:88" ht="30" customHeight="1">
      <c r="CJ428" s="40"/>
    </row>
    <row r="429" spans="88:88" ht="30" customHeight="1">
      <c r="CJ429" s="40"/>
    </row>
    <row r="430" spans="88:88" ht="30" customHeight="1">
      <c r="CJ430" s="40"/>
    </row>
    <row r="431" spans="88:88" ht="30" customHeight="1">
      <c r="CJ431" s="40"/>
    </row>
    <row r="432" spans="88:88" ht="30" customHeight="1">
      <c r="CJ432" s="40"/>
    </row>
    <row r="433" spans="88:88" ht="30" customHeight="1">
      <c r="CJ433" s="40"/>
    </row>
    <row r="434" spans="88:88" ht="30" customHeight="1">
      <c r="CJ434" s="40"/>
    </row>
    <row r="435" spans="88:88" ht="30" customHeight="1">
      <c r="CJ435" s="40"/>
    </row>
    <row r="436" spans="88:88" ht="30" customHeight="1">
      <c r="CJ436" s="40"/>
    </row>
    <row r="437" spans="88:88" ht="30" customHeight="1">
      <c r="CJ437" s="40"/>
    </row>
    <row r="438" spans="88:88" ht="30" customHeight="1">
      <c r="CJ438" s="40"/>
    </row>
    <row r="439" spans="88:88" ht="30" customHeight="1">
      <c r="CJ439" s="40"/>
    </row>
    <row r="440" spans="88:88" ht="30" customHeight="1">
      <c r="CJ440" s="40"/>
    </row>
    <row r="441" spans="88:88" ht="30" customHeight="1">
      <c r="CJ441" s="40"/>
    </row>
    <row r="442" spans="88:88" ht="30" customHeight="1">
      <c r="CJ442" s="40"/>
    </row>
    <row r="443" spans="88:88" ht="30" customHeight="1">
      <c r="CJ443" s="40"/>
    </row>
    <row r="444" spans="88:88" ht="30" customHeight="1">
      <c r="CJ444" s="40"/>
    </row>
    <row r="445" spans="88:88" ht="30" customHeight="1">
      <c r="CJ445" s="40"/>
    </row>
    <row r="446" spans="88:88" ht="30" customHeight="1">
      <c r="CJ446" s="40"/>
    </row>
    <row r="447" spans="88:88" ht="30" customHeight="1">
      <c r="CJ447" s="40"/>
    </row>
    <row r="448" spans="88:88" ht="30" customHeight="1">
      <c r="CJ448" s="40"/>
    </row>
    <row r="449" spans="88:88" ht="30" customHeight="1">
      <c r="CJ449" s="40"/>
    </row>
    <row r="450" spans="88:88" ht="30" customHeight="1">
      <c r="CJ450" s="40"/>
    </row>
    <row r="451" spans="88:88" ht="30" customHeight="1">
      <c r="CJ451" s="40"/>
    </row>
    <row r="452" spans="88:88" ht="30" customHeight="1">
      <c r="CJ452" s="40"/>
    </row>
    <row r="453" spans="88:88" ht="30" customHeight="1">
      <c r="CJ453" s="40"/>
    </row>
    <row r="454" spans="88:88" ht="30" customHeight="1">
      <c r="CJ454" s="40"/>
    </row>
    <row r="455" spans="88:88" ht="30" customHeight="1">
      <c r="CJ455" s="40"/>
    </row>
    <row r="456" spans="88:88" ht="30" customHeight="1">
      <c r="CJ456" s="40"/>
    </row>
    <row r="457" spans="88:88" ht="30" customHeight="1">
      <c r="CJ457" s="40"/>
    </row>
    <row r="458" spans="88:88" ht="30" customHeight="1">
      <c r="CJ458" s="40"/>
    </row>
    <row r="459" spans="88:88" ht="30" customHeight="1">
      <c r="CJ459" s="40"/>
    </row>
    <row r="460" spans="88:88" ht="30" customHeight="1">
      <c r="CJ460" s="40"/>
    </row>
    <row r="461" spans="88:88" ht="30" customHeight="1">
      <c r="CJ461" s="40"/>
    </row>
    <row r="462" spans="88:88" ht="30" customHeight="1">
      <c r="CJ462" s="40"/>
    </row>
    <row r="463" spans="88:88" ht="30" customHeight="1">
      <c r="CJ463" s="40"/>
    </row>
    <row r="464" spans="88:88" ht="30" customHeight="1">
      <c r="CJ464" s="40"/>
    </row>
    <row r="465" spans="88:88" ht="30" customHeight="1">
      <c r="CJ465" s="40"/>
    </row>
    <row r="466" spans="88:88" ht="30" customHeight="1">
      <c r="CJ466" s="40"/>
    </row>
    <row r="467" spans="88:88" ht="30" customHeight="1">
      <c r="CJ467" s="40"/>
    </row>
    <row r="468" spans="88:88" ht="30" customHeight="1">
      <c r="CJ468" s="40"/>
    </row>
    <row r="469" spans="88:88" ht="30" customHeight="1">
      <c r="CJ469" s="40"/>
    </row>
    <row r="470" spans="88:88" ht="30" customHeight="1">
      <c r="CJ470" s="40"/>
    </row>
    <row r="471" spans="88:88" ht="30" customHeight="1">
      <c r="CJ471" s="40"/>
    </row>
    <row r="472" spans="88:88" ht="30" customHeight="1">
      <c r="CJ472" s="40"/>
    </row>
    <row r="473" spans="88:88" ht="30" customHeight="1">
      <c r="CJ473" s="40"/>
    </row>
    <row r="474" spans="88:88" ht="30" customHeight="1">
      <c r="CJ474" s="40"/>
    </row>
    <row r="475" spans="88:88" ht="30" customHeight="1">
      <c r="CJ475" s="40"/>
    </row>
    <row r="476" spans="88:88" ht="30" customHeight="1">
      <c r="CJ476" s="40"/>
    </row>
    <row r="477" spans="88:88" ht="30" customHeight="1">
      <c r="CJ477" s="40"/>
    </row>
    <row r="478" spans="88:88" ht="30" customHeight="1">
      <c r="CJ478" s="40"/>
    </row>
    <row r="479" spans="88:88" ht="30" customHeight="1">
      <c r="CJ479" s="40"/>
    </row>
    <row r="480" spans="88:88" ht="30" customHeight="1">
      <c r="CJ480" s="40"/>
    </row>
    <row r="481" spans="88:88" ht="30" customHeight="1">
      <c r="CJ481" s="40"/>
    </row>
    <row r="482" spans="88:88" ht="30" customHeight="1">
      <c r="CJ482" s="40"/>
    </row>
    <row r="483" spans="88:88" ht="30" customHeight="1">
      <c r="CJ483" s="40"/>
    </row>
    <row r="484" spans="88:88" ht="30" customHeight="1">
      <c r="CJ484" s="40"/>
    </row>
    <row r="485" spans="88:88" ht="30" customHeight="1">
      <c r="CJ485" s="40"/>
    </row>
    <row r="486" spans="88:88" ht="30" customHeight="1">
      <c r="CJ486" s="40"/>
    </row>
    <row r="487" spans="88:88" ht="30" customHeight="1">
      <c r="CJ487" s="40"/>
    </row>
    <row r="488" spans="88:88" ht="30" customHeight="1">
      <c r="CJ488" s="40"/>
    </row>
    <row r="489" spans="88:88" ht="30" customHeight="1">
      <c r="CJ489" s="40"/>
    </row>
    <row r="490" spans="88:88" ht="30" customHeight="1">
      <c r="CJ490" s="40"/>
    </row>
    <row r="491" spans="88:88" ht="30" customHeight="1">
      <c r="CJ491" s="40"/>
    </row>
    <row r="492" spans="88:88" ht="30" customHeight="1">
      <c r="CJ492" s="40"/>
    </row>
    <row r="493" spans="88:88" ht="30" customHeight="1">
      <c r="CJ493" s="40"/>
    </row>
    <row r="494" spans="88:88" ht="30" customHeight="1">
      <c r="CJ494" s="40"/>
    </row>
    <row r="495" spans="88:88" ht="30" customHeight="1">
      <c r="CJ495" s="40"/>
    </row>
    <row r="496" spans="88:88" ht="30" customHeight="1">
      <c r="CJ496" s="40"/>
    </row>
    <row r="497" spans="88:88" ht="30" customHeight="1">
      <c r="CJ497" s="40"/>
    </row>
    <row r="498" spans="88:88" ht="30" customHeight="1">
      <c r="CJ498" s="40"/>
    </row>
    <row r="499" spans="88:88" ht="30" customHeight="1">
      <c r="CJ499" s="40"/>
    </row>
    <row r="500" spans="88:88" ht="30" customHeight="1">
      <c r="CJ500" s="40"/>
    </row>
    <row r="501" spans="88:88" ht="30" customHeight="1">
      <c r="CJ501" s="40"/>
    </row>
    <row r="502" spans="88:88" ht="30" customHeight="1">
      <c r="CJ502" s="40"/>
    </row>
    <row r="503" spans="88:88" ht="30" customHeight="1">
      <c r="CJ503" s="40"/>
    </row>
    <row r="504" spans="88:88" ht="30" customHeight="1">
      <c r="CJ504" s="40"/>
    </row>
    <row r="505" spans="88:88" ht="30" customHeight="1">
      <c r="CJ505" s="40"/>
    </row>
    <row r="506" spans="88:88" ht="30" customHeight="1">
      <c r="CJ506" s="40"/>
    </row>
    <row r="507" spans="88:88" ht="30" customHeight="1">
      <c r="CJ507" s="40"/>
    </row>
    <row r="508" spans="88:88" ht="30" customHeight="1">
      <c r="CJ508" s="40"/>
    </row>
    <row r="509" spans="88:88" ht="30" customHeight="1">
      <c r="CJ509" s="40"/>
    </row>
    <row r="510" spans="88:88" ht="30" customHeight="1">
      <c r="CJ510" s="40"/>
    </row>
    <row r="511" spans="88:88" ht="30" customHeight="1">
      <c r="CJ511" s="40"/>
    </row>
    <row r="512" spans="88:88" ht="30" customHeight="1">
      <c r="CJ512" s="40"/>
    </row>
    <row r="513" spans="88:88" ht="30" customHeight="1">
      <c r="CJ513" s="40"/>
    </row>
    <row r="514" spans="88:88" ht="30" customHeight="1">
      <c r="CJ514" s="40"/>
    </row>
    <row r="515" spans="88:88" ht="30" customHeight="1">
      <c r="CJ515" s="40"/>
    </row>
    <row r="516" spans="88:88" ht="30" customHeight="1">
      <c r="CJ516" s="40"/>
    </row>
    <row r="517" spans="88:88" ht="30" customHeight="1">
      <c r="CJ517" s="40"/>
    </row>
    <row r="518" spans="88:88" ht="30" customHeight="1">
      <c r="CJ518" s="40"/>
    </row>
    <row r="519" spans="88:88" ht="30" customHeight="1">
      <c r="CJ519" s="40"/>
    </row>
    <row r="520" spans="88:88" ht="30" customHeight="1">
      <c r="CJ520" s="40"/>
    </row>
    <row r="521" spans="88:88" ht="30" customHeight="1">
      <c r="CJ521" s="40"/>
    </row>
    <row r="522" spans="88:88" ht="30" customHeight="1">
      <c r="CJ522" s="40"/>
    </row>
    <row r="523" spans="88:88" ht="30" customHeight="1">
      <c r="CJ523" s="40"/>
    </row>
    <row r="524" spans="88:88" ht="30" customHeight="1">
      <c r="CJ524" s="40"/>
    </row>
    <row r="525" spans="88:88" ht="30" customHeight="1">
      <c r="CJ525" s="40"/>
    </row>
    <row r="526" spans="88:88" ht="30" customHeight="1">
      <c r="CJ526" s="40"/>
    </row>
    <row r="527" spans="88:88" ht="30" customHeight="1">
      <c r="CJ527" s="40"/>
    </row>
    <row r="528" spans="88:88" ht="30" customHeight="1">
      <c r="CJ528" s="40"/>
    </row>
    <row r="529" spans="88:88" ht="30" customHeight="1">
      <c r="CJ529" s="40"/>
    </row>
    <row r="530" spans="88:88" ht="30" customHeight="1">
      <c r="CJ530" s="40"/>
    </row>
    <row r="531" spans="88:88" ht="30" customHeight="1">
      <c r="CJ531" s="40"/>
    </row>
    <row r="532" spans="88:88" ht="30" customHeight="1">
      <c r="CJ532" s="40"/>
    </row>
    <row r="533" spans="88:88" ht="30" customHeight="1">
      <c r="CJ533" s="40"/>
    </row>
    <row r="534" spans="88:88" ht="30" customHeight="1">
      <c r="CJ534" s="40"/>
    </row>
    <row r="535" spans="88:88" ht="30" customHeight="1">
      <c r="CJ535" s="40"/>
    </row>
    <row r="536" spans="88:88" ht="30" customHeight="1">
      <c r="CJ536" s="40"/>
    </row>
    <row r="537" spans="88:88" ht="30" customHeight="1">
      <c r="CJ537" s="40"/>
    </row>
    <row r="538" spans="88:88" ht="30" customHeight="1">
      <c r="CJ538" s="40"/>
    </row>
    <row r="539" spans="88:88" ht="30" customHeight="1">
      <c r="CJ539" s="40"/>
    </row>
    <row r="540" spans="88:88" ht="30" customHeight="1">
      <c r="CJ540" s="40"/>
    </row>
    <row r="541" spans="88:88" ht="30" customHeight="1">
      <c r="CJ541" s="40"/>
    </row>
    <row r="542" spans="88:88" ht="30" customHeight="1">
      <c r="CJ542" s="40"/>
    </row>
    <row r="543" spans="88:88" ht="30" customHeight="1">
      <c r="CJ543" s="40"/>
    </row>
    <row r="544" spans="88:88" ht="30" customHeight="1">
      <c r="CJ544" s="40"/>
    </row>
    <row r="545" spans="88:88" ht="30" customHeight="1">
      <c r="CJ545" s="40"/>
    </row>
    <row r="546" spans="88:88" ht="30" customHeight="1">
      <c r="CJ546" s="40"/>
    </row>
    <row r="547" spans="88:88" ht="30" customHeight="1">
      <c r="CJ547" s="40"/>
    </row>
    <row r="548" spans="88:88" ht="30" customHeight="1">
      <c r="CJ548" s="40"/>
    </row>
    <row r="549" spans="88:88" ht="30" customHeight="1">
      <c r="CJ549" s="40"/>
    </row>
    <row r="550" spans="88:88" ht="30" customHeight="1">
      <c r="CJ550" s="40"/>
    </row>
    <row r="551" spans="88:88" ht="30" customHeight="1">
      <c r="CJ551" s="40"/>
    </row>
    <row r="552" spans="88:88" ht="30" customHeight="1">
      <c r="CJ552" s="40"/>
    </row>
    <row r="553" spans="88:88" ht="30" customHeight="1">
      <c r="CJ553" s="40"/>
    </row>
    <row r="554" spans="88:88" ht="30" customHeight="1">
      <c r="CJ554" s="40"/>
    </row>
    <row r="555" spans="88:88" ht="30" customHeight="1">
      <c r="CJ555" s="40"/>
    </row>
    <row r="556" spans="88:88" ht="30" customHeight="1">
      <c r="CJ556" s="40"/>
    </row>
    <row r="557" spans="88:88" ht="30" customHeight="1">
      <c r="CJ557" s="40"/>
    </row>
    <row r="558" spans="88:88" ht="30" customHeight="1">
      <c r="CJ558" s="40"/>
    </row>
    <row r="559" spans="88:88" ht="30" customHeight="1">
      <c r="CJ559" s="40"/>
    </row>
    <row r="560" spans="88:88" ht="30" customHeight="1">
      <c r="CJ560" s="40"/>
    </row>
    <row r="561" spans="88:88" ht="30" customHeight="1">
      <c r="CJ561" s="40"/>
    </row>
    <row r="562" spans="88:88" ht="30" customHeight="1">
      <c r="CJ562" s="40"/>
    </row>
    <row r="563" spans="88:88" ht="30" customHeight="1">
      <c r="CJ563" s="40"/>
    </row>
    <row r="564" spans="88:88" ht="30" customHeight="1">
      <c r="CJ564" s="40"/>
    </row>
    <row r="565" spans="88:88" ht="30" customHeight="1">
      <c r="CJ565" s="40"/>
    </row>
    <row r="566" spans="88:88" ht="30" customHeight="1">
      <c r="CJ566" s="40"/>
    </row>
    <row r="567" spans="88:88" ht="30" customHeight="1">
      <c r="CJ567" s="40"/>
    </row>
    <row r="568" spans="88:88" ht="30" customHeight="1">
      <c r="CJ568" s="40"/>
    </row>
    <row r="569" spans="88:88" ht="30" customHeight="1">
      <c r="CJ569" s="40"/>
    </row>
    <row r="570" spans="88:88" ht="30" customHeight="1">
      <c r="CJ570" s="40"/>
    </row>
    <row r="571" spans="88:88" ht="30" customHeight="1">
      <c r="CJ571" s="40"/>
    </row>
    <row r="572" spans="88:88" ht="30" customHeight="1">
      <c r="CJ572" s="40"/>
    </row>
    <row r="573" spans="88:88" ht="30" customHeight="1">
      <c r="CJ573" s="40"/>
    </row>
    <row r="574" spans="88:88" ht="30" customHeight="1">
      <c r="CJ574" s="40"/>
    </row>
    <row r="575" spans="88:88" ht="30" customHeight="1">
      <c r="CJ575" s="40"/>
    </row>
    <row r="576" spans="88:88" ht="30" customHeight="1">
      <c r="CJ576" s="40"/>
    </row>
    <row r="577" spans="88:88" ht="30" customHeight="1">
      <c r="CJ577" s="40"/>
    </row>
    <row r="578" spans="88:88" ht="30" customHeight="1">
      <c r="CJ578" s="40"/>
    </row>
    <row r="579" spans="88:88" ht="30" customHeight="1">
      <c r="CJ579" s="40"/>
    </row>
    <row r="580" spans="88:88" ht="30" customHeight="1">
      <c r="CJ580" s="40"/>
    </row>
    <row r="581" spans="88:88" ht="30" customHeight="1">
      <c r="CJ581" s="40"/>
    </row>
    <row r="582" spans="88:88" ht="30" customHeight="1">
      <c r="CJ582" s="40"/>
    </row>
    <row r="583" spans="88:88" ht="30" customHeight="1">
      <c r="CJ583" s="40"/>
    </row>
    <row r="584" spans="88:88" ht="30" customHeight="1">
      <c r="CJ584" s="40"/>
    </row>
    <row r="585" spans="88:88" ht="30" customHeight="1">
      <c r="CJ585" s="40"/>
    </row>
    <row r="586" spans="88:88" ht="30" customHeight="1">
      <c r="CJ586" s="40"/>
    </row>
    <row r="587" spans="88:88" ht="30" customHeight="1">
      <c r="CJ587" s="40"/>
    </row>
    <row r="588" spans="88:88" ht="30" customHeight="1">
      <c r="CJ588" s="40"/>
    </row>
    <row r="589" spans="88:88" ht="30" customHeight="1">
      <c r="CJ589" s="40"/>
    </row>
    <row r="590" spans="88:88" ht="30" customHeight="1">
      <c r="CJ590" s="40"/>
    </row>
    <row r="591" spans="88:88" ht="30" customHeight="1">
      <c r="CJ591" s="40"/>
    </row>
    <row r="592" spans="88:88" ht="30" customHeight="1">
      <c r="CJ592" s="40"/>
    </row>
    <row r="593" spans="88:88" ht="30" customHeight="1">
      <c r="CJ593" s="40"/>
    </row>
    <row r="594" spans="88:88" ht="30" customHeight="1">
      <c r="CJ594" s="40"/>
    </row>
    <row r="595" spans="88:88" ht="30" customHeight="1">
      <c r="CJ595" s="40"/>
    </row>
    <row r="596" spans="88:88" ht="30" customHeight="1">
      <c r="CJ596" s="40"/>
    </row>
    <row r="597" spans="88:88" ht="30" customHeight="1">
      <c r="CJ597" s="40"/>
    </row>
    <row r="598" spans="88:88" ht="30" customHeight="1">
      <c r="CJ598" s="40"/>
    </row>
    <row r="599" spans="88:88" ht="30" customHeight="1">
      <c r="CJ599" s="40"/>
    </row>
    <row r="600" spans="88:88" ht="30" customHeight="1">
      <c r="CJ600" s="40"/>
    </row>
    <row r="601" spans="88:88" ht="30" customHeight="1">
      <c r="CJ601" s="40"/>
    </row>
    <row r="602" spans="88:88" ht="30" customHeight="1">
      <c r="CJ602" s="40"/>
    </row>
    <row r="603" spans="88:88" ht="30" customHeight="1">
      <c r="CJ603" s="40"/>
    </row>
    <row r="604" spans="88:88" ht="30" customHeight="1">
      <c r="CJ604" s="40"/>
    </row>
    <row r="605" spans="88:88" ht="30" customHeight="1">
      <c r="CJ605" s="40"/>
    </row>
    <row r="606" spans="88:88" ht="30" customHeight="1">
      <c r="CJ606" s="40"/>
    </row>
    <row r="607" spans="88:88" ht="30" customHeight="1">
      <c r="CJ607" s="40"/>
    </row>
    <row r="608" spans="88:88" ht="30" customHeight="1">
      <c r="CJ608" s="40"/>
    </row>
    <row r="609" spans="88:88" ht="30" customHeight="1">
      <c r="CJ609" s="40"/>
    </row>
    <row r="610" spans="88:88" ht="30" customHeight="1">
      <c r="CJ610" s="40"/>
    </row>
    <row r="611" spans="88:88" ht="30" customHeight="1">
      <c r="CJ611" s="40"/>
    </row>
    <row r="612" spans="88:88" ht="30" customHeight="1">
      <c r="CJ612" s="40"/>
    </row>
    <row r="613" spans="88:88" ht="30" customHeight="1">
      <c r="CJ613" s="40"/>
    </row>
    <row r="614" spans="88:88" ht="30" customHeight="1">
      <c r="CJ614" s="40"/>
    </row>
    <row r="615" spans="88:88" ht="30" customHeight="1">
      <c r="CJ615" s="40"/>
    </row>
    <row r="616" spans="88:88" ht="30" customHeight="1">
      <c r="CJ616" s="40"/>
    </row>
    <row r="617" spans="88:88" ht="30" customHeight="1">
      <c r="CJ617" s="40"/>
    </row>
    <row r="618" spans="88:88" ht="30" customHeight="1">
      <c r="CJ618" s="40"/>
    </row>
    <row r="619" spans="88:88" ht="30" customHeight="1">
      <c r="CJ619" s="40"/>
    </row>
    <row r="620" spans="88:88" ht="30" customHeight="1">
      <c r="CJ620" s="40"/>
    </row>
    <row r="621" spans="88:88" ht="30" customHeight="1">
      <c r="CJ621" s="40"/>
    </row>
    <row r="622" spans="88:88" ht="30" customHeight="1">
      <c r="CJ622" s="40"/>
    </row>
    <row r="623" spans="88:88" ht="30" customHeight="1">
      <c r="CJ623" s="40"/>
    </row>
    <row r="624" spans="88:88" ht="30" customHeight="1">
      <c r="CJ624" s="40"/>
    </row>
    <row r="625" spans="88:88" ht="30" customHeight="1">
      <c r="CJ625" s="40"/>
    </row>
    <row r="626" spans="88:88" ht="30" customHeight="1">
      <c r="CJ626" s="40"/>
    </row>
    <row r="627" spans="88:88" ht="30" customHeight="1">
      <c r="CJ627" s="40"/>
    </row>
    <row r="628" spans="88:88" ht="30" customHeight="1">
      <c r="CJ628" s="40"/>
    </row>
    <row r="629" spans="88:88" ht="30" customHeight="1">
      <c r="CJ629" s="40"/>
    </row>
    <row r="630" spans="88:88" ht="30" customHeight="1">
      <c r="CJ630" s="40"/>
    </row>
    <row r="631" spans="88:88" ht="30" customHeight="1">
      <c r="CJ631" s="40"/>
    </row>
    <row r="632" spans="88:88" ht="30" customHeight="1">
      <c r="CJ632" s="40"/>
    </row>
    <row r="633" spans="88:88" ht="30" customHeight="1">
      <c r="CJ633" s="40"/>
    </row>
    <row r="634" spans="88:88" ht="30" customHeight="1">
      <c r="CJ634" s="40"/>
    </row>
    <row r="635" spans="88:88" ht="30" customHeight="1">
      <c r="CJ635" s="40"/>
    </row>
    <row r="636" spans="88:88" ht="30" customHeight="1">
      <c r="CJ636" s="40"/>
    </row>
    <row r="637" spans="88:88" ht="30" customHeight="1">
      <c r="CJ637" s="40"/>
    </row>
    <row r="638" spans="88:88" ht="30" customHeight="1">
      <c r="CJ638" s="40"/>
    </row>
    <row r="639" spans="88:88" ht="30" customHeight="1">
      <c r="CJ639" s="40"/>
    </row>
    <row r="640" spans="88:88" ht="30" customHeight="1">
      <c r="CJ640" s="40"/>
    </row>
    <row r="641" spans="88:88" ht="30" customHeight="1">
      <c r="CJ641" s="40"/>
    </row>
    <row r="642" spans="88:88" ht="30" customHeight="1">
      <c r="CJ642" s="40"/>
    </row>
    <row r="643" spans="88:88" ht="30" customHeight="1">
      <c r="CJ643" s="40"/>
    </row>
    <row r="644" spans="88:88" ht="30" customHeight="1">
      <c r="CJ644" s="40"/>
    </row>
    <row r="645" spans="88:88" ht="30" customHeight="1">
      <c r="CJ645" s="40"/>
    </row>
    <row r="646" spans="88:88" ht="30" customHeight="1">
      <c r="CJ646" s="40"/>
    </row>
    <row r="647" spans="88:88" ht="30" customHeight="1">
      <c r="CJ647" s="40"/>
    </row>
    <row r="648" spans="88:88" ht="30" customHeight="1">
      <c r="CJ648" s="40"/>
    </row>
    <row r="649" spans="88:88" ht="30" customHeight="1">
      <c r="CJ649" s="40"/>
    </row>
    <row r="650" spans="88:88" ht="30" customHeight="1">
      <c r="CJ650" s="40"/>
    </row>
    <row r="651" spans="88:88" ht="30" customHeight="1">
      <c r="CJ651" s="40"/>
    </row>
    <row r="652" spans="88:88" ht="30" customHeight="1">
      <c r="CJ652" s="40"/>
    </row>
    <row r="653" spans="88:88" ht="30" customHeight="1">
      <c r="CJ653" s="40"/>
    </row>
    <row r="654" spans="88:88" ht="30" customHeight="1">
      <c r="CJ654" s="40"/>
    </row>
    <row r="655" spans="88:88" ht="30" customHeight="1">
      <c r="CJ655" s="40"/>
    </row>
    <row r="656" spans="88:88" ht="30" customHeight="1">
      <c r="CJ656" s="40"/>
    </row>
    <row r="657" spans="88:88" ht="30" customHeight="1">
      <c r="CJ657" s="40"/>
    </row>
    <row r="658" spans="88:88" ht="30" customHeight="1">
      <c r="CJ658" s="40"/>
    </row>
    <row r="659" spans="88:88" ht="30" customHeight="1">
      <c r="CJ659" s="40"/>
    </row>
    <row r="660" spans="88:88" ht="30" customHeight="1">
      <c r="CJ660" s="40"/>
    </row>
    <row r="661" spans="88:88" ht="30" customHeight="1">
      <c r="CJ661" s="40"/>
    </row>
    <row r="662" spans="88:88" ht="30" customHeight="1">
      <c r="CJ662" s="40"/>
    </row>
    <row r="663" spans="88:88" ht="30" customHeight="1">
      <c r="CJ663" s="40"/>
    </row>
    <row r="664" spans="88:88" ht="30" customHeight="1">
      <c r="CJ664" s="40"/>
    </row>
    <row r="665" spans="88:88" ht="30" customHeight="1">
      <c r="CJ665" s="40"/>
    </row>
    <row r="666" spans="88:88" ht="30" customHeight="1">
      <c r="CJ666" s="40"/>
    </row>
    <row r="667" spans="88:88" ht="30" customHeight="1">
      <c r="CJ667" s="40"/>
    </row>
    <row r="668" spans="88:88" ht="30" customHeight="1">
      <c r="CJ668" s="40"/>
    </row>
    <row r="669" spans="88:88" ht="30" customHeight="1">
      <c r="CJ669" s="40"/>
    </row>
    <row r="670" spans="88:88" ht="30" customHeight="1">
      <c r="CJ670" s="40"/>
    </row>
    <row r="671" spans="88:88" ht="30" customHeight="1">
      <c r="CJ671" s="40"/>
    </row>
    <row r="672" spans="88:88" ht="30" customHeight="1">
      <c r="CJ672" s="40"/>
    </row>
    <row r="673" spans="88:88" ht="30" customHeight="1">
      <c r="CJ673" s="40"/>
    </row>
    <row r="674" spans="88:88" ht="30" customHeight="1">
      <c r="CJ674" s="40"/>
    </row>
    <row r="675" spans="88:88" ht="30" customHeight="1">
      <c r="CJ675" s="40"/>
    </row>
    <row r="676" spans="88:88" ht="30" customHeight="1">
      <c r="CJ676" s="40"/>
    </row>
    <row r="677" spans="88:88" ht="30" customHeight="1">
      <c r="CJ677" s="40"/>
    </row>
    <row r="678" spans="88:88" ht="30" customHeight="1">
      <c r="CJ678" s="40"/>
    </row>
    <row r="679" spans="88:88" ht="30" customHeight="1">
      <c r="CJ679" s="40"/>
    </row>
    <row r="680" spans="88:88" ht="30" customHeight="1">
      <c r="CJ680" s="40"/>
    </row>
    <row r="681" spans="88:88" ht="30" customHeight="1">
      <c r="CJ681" s="40"/>
    </row>
    <row r="682" spans="88:88" ht="30" customHeight="1">
      <c r="CJ682" s="40"/>
    </row>
    <row r="683" spans="88:88" ht="30" customHeight="1">
      <c r="CJ683" s="40"/>
    </row>
    <row r="684" spans="88:88" ht="30" customHeight="1">
      <c r="CJ684" s="40"/>
    </row>
    <row r="685" spans="88:88" ht="30" customHeight="1">
      <c r="CJ685" s="40"/>
    </row>
    <row r="686" spans="88:88" ht="30" customHeight="1">
      <c r="CJ686" s="40"/>
    </row>
    <row r="687" spans="88:88" ht="30" customHeight="1">
      <c r="CJ687" s="40"/>
    </row>
    <row r="688" spans="88:88" ht="30" customHeight="1">
      <c r="CJ688" s="40"/>
    </row>
    <row r="689" spans="88:88" ht="30" customHeight="1">
      <c r="CJ689" s="40"/>
    </row>
    <row r="690" spans="88:88" ht="30" customHeight="1">
      <c r="CJ690" s="40"/>
    </row>
    <row r="691" spans="88:88" ht="30" customHeight="1">
      <c r="CJ691" s="40"/>
    </row>
    <row r="692" spans="88:88" ht="30" customHeight="1">
      <c r="CJ692" s="40"/>
    </row>
    <row r="693" spans="88:88" ht="30" customHeight="1">
      <c r="CJ693" s="40"/>
    </row>
    <row r="694" spans="88:88" ht="30" customHeight="1">
      <c r="CJ694" s="40"/>
    </row>
    <row r="695" spans="88:88" ht="30" customHeight="1">
      <c r="CJ695" s="40"/>
    </row>
    <row r="696" spans="88:88" ht="30" customHeight="1">
      <c r="CJ696" s="40"/>
    </row>
    <row r="697" spans="88:88" ht="30" customHeight="1">
      <c r="CJ697" s="40"/>
    </row>
    <row r="698" spans="88:88" ht="30" customHeight="1">
      <c r="CJ698" s="40"/>
    </row>
    <row r="699" spans="88:88" ht="30" customHeight="1">
      <c r="CJ699" s="40"/>
    </row>
    <row r="700" spans="88:88" ht="30" customHeight="1">
      <c r="CJ700" s="40"/>
    </row>
    <row r="701" spans="88:88" ht="30" customHeight="1">
      <c r="CJ701" s="40"/>
    </row>
    <row r="702" spans="88:88" ht="30" customHeight="1">
      <c r="CJ702" s="40"/>
    </row>
    <row r="703" spans="88:88" ht="30" customHeight="1">
      <c r="CJ703" s="40"/>
    </row>
    <row r="704" spans="88:88" ht="30" customHeight="1">
      <c r="CJ704" s="40"/>
    </row>
    <row r="705" spans="88:88" ht="30" customHeight="1">
      <c r="CJ705" s="40"/>
    </row>
    <row r="706" spans="88:88" ht="30" customHeight="1">
      <c r="CJ706" s="40"/>
    </row>
    <row r="707" spans="88:88" ht="30" customHeight="1">
      <c r="CJ707" s="40"/>
    </row>
    <row r="708" spans="88:88" ht="30" customHeight="1">
      <c r="CJ708" s="40"/>
    </row>
    <row r="709" spans="88:88" ht="30" customHeight="1">
      <c r="CJ709" s="40"/>
    </row>
    <row r="710" spans="88:88" ht="30" customHeight="1">
      <c r="CJ710" s="40"/>
    </row>
    <row r="711" spans="88:88" ht="30" customHeight="1">
      <c r="CJ711" s="40"/>
    </row>
    <row r="712" spans="88:88" ht="30" customHeight="1">
      <c r="CJ712" s="40"/>
    </row>
    <row r="713" spans="88:88" ht="30" customHeight="1">
      <c r="CJ713" s="40"/>
    </row>
    <row r="714" spans="88:88" ht="30" customHeight="1">
      <c r="CJ714" s="40"/>
    </row>
    <row r="715" spans="88:88" ht="30" customHeight="1">
      <c r="CJ715" s="40"/>
    </row>
    <row r="716" spans="88:88" ht="30" customHeight="1">
      <c r="CJ716" s="40"/>
    </row>
    <row r="717" spans="88:88" ht="30" customHeight="1">
      <c r="CJ717" s="40"/>
    </row>
    <row r="718" spans="88:88" ht="30" customHeight="1">
      <c r="CJ718" s="40"/>
    </row>
    <row r="719" spans="88:88" ht="30" customHeight="1">
      <c r="CJ719" s="40"/>
    </row>
    <row r="720" spans="88:88" ht="30" customHeight="1">
      <c r="CJ720" s="40"/>
    </row>
    <row r="721" spans="88:88" ht="30" customHeight="1">
      <c r="CJ721" s="40"/>
    </row>
    <row r="722" spans="88:88" ht="30" customHeight="1">
      <c r="CJ722" s="40"/>
    </row>
    <row r="723" spans="88:88" ht="30" customHeight="1">
      <c r="CJ723" s="40"/>
    </row>
    <row r="724" spans="88:88" ht="30" customHeight="1">
      <c r="CJ724" s="40"/>
    </row>
    <row r="725" spans="88:88" ht="30" customHeight="1">
      <c r="CJ725" s="40"/>
    </row>
    <row r="726" spans="88:88" ht="30" customHeight="1">
      <c r="CJ726" s="40"/>
    </row>
    <row r="727" spans="88:88" ht="30" customHeight="1">
      <c r="CJ727" s="40"/>
    </row>
    <row r="728" spans="88:88" ht="30" customHeight="1">
      <c r="CJ728" s="40"/>
    </row>
    <row r="729" spans="88:88" ht="30" customHeight="1">
      <c r="CJ729" s="40"/>
    </row>
    <row r="730" spans="88:88" ht="30" customHeight="1">
      <c r="CJ730" s="40"/>
    </row>
    <row r="731" spans="88:88" ht="30" customHeight="1">
      <c r="CJ731" s="40"/>
    </row>
    <row r="732" spans="88:88" ht="30" customHeight="1">
      <c r="CJ732" s="40"/>
    </row>
    <row r="733" spans="88:88" ht="30" customHeight="1">
      <c r="CJ733" s="40"/>
    </row>
    <row r="734" spans="88:88" ht="30" customHeight="1">
      <c r="CJ734" s="40"/>
    </row>
    <row r="735" spans="88:88" ht="30" customHeight="1">
      <c r="CJ735" s="40"/>
    </row>
    <row r="736" spans="88:88" ht="30" customHeight="1">
      <c r="CJ736" s="40"/>
    </row>
    <row r="737" spans="88:88" ht="30" customHeight="1">
      <c r="CJ737" s="40"/>
    </row>
    <row r="738" spans="88:88" ht="30" customHeight="1">
      <c r="CJ738" s="40"/>
    </row>
    <row r="739" spans="88:88" ht="30" customHeight="1">
      <c r="CJ739" s="40"/>
    </row>
    <row r="740" spans="88:88" ht="30" customHeight="1">
      <c r="CJ740" s="40"/>
    </row>
    <row r="741" spans="88:88" ht="30" customHeight="1">
      <c r="CJ741" s="40"/>
    </row>
    <row r="742" spans="88:88" ht="30" customHeight="1">
      <c r="CJ742" s="40"/>
    </row>
    <row r="743" spans="88:88" ht="30" customHeight="1">
      <c r="CJ743" s="40"/>
    </row>
    <row r="744" spans="88:88" ht="30" customHeight="1">
      <c r="CJ744" s="40"/>
    </row>
    <row r="745" spans="88:88" ht="30" customHeight="1">
      <c r="CJ745" s="40"/>
    </row>
    <row r="746" spans="88:88" ht="30" customHeight="1">
      <c r="CJ746" s="40"/>
    </row>
    <row r="747" spans="88:88" ht="30" customHeight="1">
      <c r="CJ747" s="40"/>
    </row>
    <row r="748" spans="88:88" ht="30" customHeight="1">
      <c r="CJ748" s="40"/>
    </row>
    <row r="749" spans="88:88" ht="30" customHeight="1">
      <c r="CJ749" s="40"/>
    </row>
    <row r="750" spans="88:88" ht="30" customHeight="1">
      <c r="CJ750" s="40"/>
    </row>
    <row r="751" spans="88:88" ht="30" customHeight="1">
      <c r="CJ751" s="40"/>
    </row>
    <row r="752" spans="88:88" ht="30" customHeight="1">
      <c r="CJ752" s="40"/>
    </row>
    <row r="753" spans="88:88" ht="30" customHeight="1">
      <c r="CJ753" s="40"/>
    </row>
    <row r="754" spans="88:88" ht="30" customHeight="1">
      <c r="CJ754" s="40"/>
    </row>
    <row r="755" spans="88:88" ht="30" customHeight="1">
      <c r="CJ755" s="40"/>
    </row>
    <row r="756" spans="88:88" ht="30" customHeight="1">
      <c r="CJ756" s="40"/>
    </row>
    <row r="757" spans="88:88" ht="30" customHeight="1">
      <c r="CJ757" s="40"/>
    </row>
    <row r="758" spans="88:88" ht="30" customHeight="1">
      <c r="CJ758" s="40"/>
    </row>
    <row r="759" spans="88:88" ht="30" customHeight="1">
      <c r="CJ759" s="40"/>
    </row>
    <row r="760" spans="88:88" ht="30" customHeight="1">
      <c r="CJ760" s="40"/>
    </row>
    <row r="761" spans="88:88" ht="30" customHeight="1">
      <c r="CJ761" s="40"/>
    </row>
    <row r="762" spans="88:88" ht="30" customHeight="1">
      <c r="CJ762" s="40"/>
    </row>
    <row r="763" spans="88:88" ht="30" customHeight="1">
      <c r="CJ763" s="40"/>
    </row>
    <row r="764" spans="88:88" ht="30" customHeight="1">
      <c r="CJ764" s="40"/>
    </row>
    <row r="765" spans="88:88" ht="30" customHeight="1">
      <c r="CJ765" s="40"/>
    </row>
    <row r="766" spans="88:88" ht="30" customHeight="1">
      <c r="CJ766" s="40"/>
    </row>
    <row r="767" spans="88:88" ht="30" customHeight="1">
      <c r="CJ767" s="40"/>
    </row>
    <row r="768" spans="88:88" ht="30" customHeight="1">
      <c r="CJ768" s="40"/>
    </row>
    <row r="769" spans="88:88" ht="30" customHeight="1">
      <c r="CJ769" s="40"/>
    </row>
    <row r="770" spans="88:88" ht="30" customHeight="1">
      <c r="CJ770" s="40"/>
    </row>
    <row r="771" spans="88:88" ht="30" customHeight="1">
      <c r="CJ771" s="40"/>
    </row>
    <row r="772" spans="88:88" ht="30" customHeight="1">
      <c r="CJ772" s="40"/>
    </row>
    <row r="773" spans="88:88" ht="30" customHeight="1">
      <c r="CJ773" s="40"/>
    </row>
    <row r="774" spans="88:88" ht="30" customHeight="1">
      <c r="CJ774" s="40"/>
    </row>
    <row r="775" spans="88:88" ht="30" customHeight="1">
      <c r="CJ775" s="40"/>
    </row>
    <row r="776" spans="88:88" ht="30" customHeight="1">
      <c r="CJ776" s="40"/>
    </row>
    <row r="777" spans="88:88" ht="30" customHeight="1">
      <c r="CJ777" s="40"/>
    </row>
    <row r="778" spans="88:88" ht="30" customHeight="1">
      <c r="CJ778" s="40"/>
    </row>
    <row r="779" spans="88:88" ht="30" customHeight="1">
      <c r="CJ779" s="40"/>
    </row>
    <row r="780" spans="88:88" ht="30" customHeight="1">
      <c r="CJ780" s="40"/>
    </row>
    <row r="781" spans="88:88" ht="30" customHeight="1">
      <c r="CJ781" s="40"/>
    </row>
    <row r="782" spans="88:88" ht="30" customHeight="1">
      <c r="CJ782" s="40"/>
    </row>
    <row r="783" spans="88:88" ht="30" customHeight="1">
      <c r="CJ783" s="40"/>
    </row>
    <row r="784" spans="88:88" ht="30" customHeight="1">
      <c r="CJ784" s="40"/>
    </row>
    <row r="785" spans="88:88" ht="30" customHeight="1">
      <c r="CJ785" s="40"/>
    </row>
    <row r="786" spans="88:88" ht="30" customHeight="1">
      <c r="CJ786" s="40"/>
    </row>
    <row r="787" spans="88:88" ht="30" customHeight="1">
      <c r="CJ787" s="40"/>
    </row>
    <row r="788" spans="88:88" ht="30" customHeight="1">
      <c r="CJ788" s="40"/>
    </row>
    <row r="789" spans="88:88" ht="30" customHeight="1">
      <c r="CJ789" s="40"/>
    </row>
    <row r="790" spans="88:88" ht="30" customHeight="1">
      <c r="CJ790" s="40"/>
    </row>
    <row r="791" spans="88:88" ht="30" customHeight="1">
      <c r="CJ791" s="40"/>
    </row>
    <row r="792" spans="88:88" ht="30" customHeight="1">
      <c r="CJ792" s="40"/>
    </row>
    <row r="793" spans="88:88" ht="30" customHeight="1">
      <c r="CJ793" s="40"/>
    </row>
    <row r="794" spans="88:88" ht="30" customHeight="1">
      <c r="CJ794" s="40"/>
    </row>
    <row r="795" spans="88:88" ht="30" customHeight="1">
      <c r="CJ795" s="40"/>
    </row>
    <row r="796" spans="88:88" ht="30" customHeight="1">
      <c r="CJ796" s="40"/>
    </row>
    <row r="797" spans="88:88" ht="30" customHeight="1">
      <c r="CJ797" s="40"/>
    </row>
    <row r="798" spans="88:88" ht="30" customHeight="1">
      <c r="CJ798" s="40"/>
    </row>
    <row r="799" spans="88:88" ht="30" customHeight="1">
      <c r="CJ799" s="40"/>
    </row>
    <row r="800" spans="88:88" ht="30" customHeight="1">
      <c r="CJ800" s="40"/>
    </row>
    <row r="801" spans="88:88" ht="30" customHeight="1">
      <c r="CJ801" s="40"/>
    </row>
    <row r="802" spans="88:88" ht="30" customHeight="1">
      <c r="CJ802" s="40"/>
    </row>
    <row r="803" spans="88:88" ht="30" customHeight="1">
      <c r="CJ803" s="40"/>
    </row>
    <row r="804" spans="88:88" ht="30" customHeight="1">
      <c r="CJ804" s="40"/>
    </row>
    <row r="805" spans="88:88" ht="30" customHeight="1">
      <c r="CJ805" s="40"/>
    </row>
    <row r="806" spans="88:88" ht="30" customHeight="1">
      <c r="CJ806" s="40"/>
    </row>
    <row r="807" spans="88:88" ht="30" customHeight="1">
      <c r="CJ807" s="40"/>
    </row>
    <row r="808" spans="88:88" ht="30" customHeight="1">
      <c r="CJ808" s="40"/>
    </row>
    <row r="809" spans="88:88" ht="30" customHeight="1">
      <c r="CJ809" s="40"/>
    </row>
    <row r="810" spans="88:88" ht="30" customHeight="1">
      <c r="CJ810" s="40"/>
    </row>
    <row r="811" spans="88:88" ht="30" customHeight="1">
      <c r="CJ811" s="40"/>
    </row>
    <row r="812" spans="88:88" ht="30" customHeight="1">
      <c r="CJ812" s="40"/>
    </row>
    <row r="813" spans="88:88" ht="30" customHeight="1">
      <c r="CJ813" s="40"/>
    </row>
    <row r="814" spans="88:88" ht="30" customHeight="1">
      <c r="CJ814" s="40"/>
    </row>
    <row r="815" spans="88:88" ht="30" customHeight="1">
      <c r="CJ815" s="40"/>
    </row>
    <row r="816" spans="88:88" ht="30" customHeight="1">
      <c r="CJ816" s="40"/>
    </row>
    <row r="817" spans="88:88" ht="30" customHeight="1">
      <c r="CJ817" s="40"/>
    </row>
    <row r="818" spans="88:88" ht="30" customHeight="1">
      <c r="CJ818" s="40"/>
    </row>
    <row r="819" spans="88:88" ht="30" customHeight="1">
      <c r="CJ819" s="40"/>
    </row>
    <row r="820" spans="88:88" ht="30" customHeight="1">
      <c r="CJ820" s="40"/>
    </row>
    <row r="821" spans="88:88" ht="30" customHeight="1">
      <c r="CJ821" s="40"/>
    </row>
    <row r="822" spans="88:88" ht="30" customHeight="1">
      <c r="CJ822" s="40"/>
    </row>
    <row r="823" spans="88:88" ht="30" customHeight="1">
      <c r="CJ823" s="40"/>
    </row>
    <row r="824" spans="88:88" ht="30" customHeight="1">
      <c r="CJ824" s="40"/>
    </row>
    <row r="825" spans="88:88" ht="30" customHeight="1">
      <c r="CJ825" s="40"/>
    </row>
    <row r="826" spans="88:88" ht="30" customHeight="1">
      <c r="CJ826" s="40"/>
    </row>
    <row r="827" spans="88:88" ht="30" customHeight="1">
      <c r="CJ827" s="40"/>
    </row>
    <row r="828" spans="88:88" ht="30" customHeight="1">
      <c r="CJ828" s="40"/>
    </row>
    <row r="829" spans="88:88" ht="30" customHeight="1">
      <c r="CJ829" s="40"/>
    </row>
    <row r="830" spans="88:88" ht="30" customHeight="1">
      <c r="CJ830" s="40"/>
    </row>
    <row r="831" spans="88:88" ht="30" customHeight="1">
      <c r="CJ831" s="40"/>
    </row>
    <row r="832" spans="88:88" ht="30" customHeight="1">
      <c r="CJ832" s="40"/>
    </row>
    <row r="833" spans="88:88" ht="30" customHeight="1">
      <c r="CJ833" s="40"/>
    </row>
    <row r="834" spans="88:88" ht="30" customHeight="1">
      <c r="CJ834" s="40"/>
    </row>
    <row r="835" spans="88:88" ht="30" customHeight="1">
      <c r="CJ835" s="40"/>
    </row>
    <row r="836" spans="88:88" ht="30" customHeight="1">
      <c r="CJ836" s="40"/>
    </row>
    <row r="837" spans="88:88" ht="30" customHeight="1">
      <c r="CJ837" s="40"/>
    </row>
    <row r="838" spans="88:88" ht="30" customHeight="1">
      <c r="CJ838" s="40"/>
    </row>
    <row r="839" spans="88:88" ht="30" customHeight="1">
      <c r="CJ839" s="40"/>
    </row>
    <row r="840" spans="88:88" ht="30" customHeight="1">
      <c r="CJ840" s="40"/>
    </row>
    <row r="841" spans="88:88" ht="30" customHeight="1">
      <c r="CJ841" s="40"/>
    </row>
    <row r="842" spans="88:88" ht="30" customHeight="1">
      <c r="CJ842" s="40"/>
    </row>
    <row r="843" spans="88:88" ht="30" customHeight="1">
      <c r="CJ843" s="40"/>
    </row>
    <row r="844" spans="88:88" ht="30" customHeight="1">
      <c r="CJ844" s="40"/>
    </row>
    <row r="845" spans="88:88" ht="30" customHeight="1">
      <c r="CJ845" s="40"/>
    </row>
    <row r="846" spans="88:88" ht="30" customHeight="1">
      <c r="CJ846" s="40"/>
    </row>
    <row r="847" spans="88:88" ht="30" customHeight="1">
      <c r="CJ847" s="40"/>
    </row>
    <row r="848" spans="88:88" ht="30" customHeight="1">
      <c r="CJ848" s="40"/>
    </row>
    <row r="849" spans="88:88" ht="30" customHeight="1">
      <c r="CJ849" s="40"/>
    </row>
    <row r="850" spans="88:88" ht="30" customHeight="1">
      <c r="CJ850" s="40"/>
    </row>
    <row r="851" spans="88:88" ht="30" customHeight="1">
      <c r="CJ851" s="40"/>
    </row>
    <row r="852" spans="88:88" ht="30" customHeight="1">
      <c r="CJ852" s="40"/>
    </row>
    <row r="853" spans="88:88" ht="30" customHeight="1">
      <c r="CJ853" s="40"/>
    </row>
    <row r="854" spans="88:88" ht="30" customHeight="1">
      <c r="CJ854" s="40"/>
    </row>
    <row r="855" spans="88:88" ht="30" customHeight="1">
      <c r="CJ855" s="40"/>
    </row>
    <row r="856" spans="88:88" ht="30" customHeight="1">
      <c r="CJ856" s="40"/>
    </row>
    <row r="857" spans="88:88" ht="30" customHeight="1">
      <c r="CJ857" s="40"/>
    </row>
    <row r="858" spans="88:88" ht="30" customHeight="1">
      <c r="CJ858" s="40"/>
    </row>
    <row r="859" spans="88:88" ht="30" customHeight="1">
      <c r="CJ859" s="40"/>
    </row>
    <row r="860" spans="88:88" ht="30" customHeight="1">
      <c r="CJ860" s="40"/>
    </row>
    <row r="861" spans="88:88" ht="30" customHeight="1">
      <c r="CJ861" s="40"/>
    </row>
    <row r="862" spans="88:88" ht="30" customHeight="1">
      <c r="CJ862" s="40"/>
    </row>
    <row r="863" spans="88:88" ht="30" customHeight="1">
      <c r="CJ863" s="40"/>
    </row>
    <row r="864" spans="88:88" ht="30" customHeight="1">
      <c r="CJ864" s="40"/>
    </row>
    <row r="865" spans="88:88" ht="30" customHeight="1">
      <c r="CJ865" s="40"/>
    </row>
    <row r="866" spans="88:88" ht="30" customHeight="1">
      <c r="CJ866" s="40"/>
    </row>
    <row r="867" spans="88:88" ht="30" customHeight="1">
      <c r="CJ867" s="40"/>
    </row>
    <row r="868" spans="88:88" ht="30" customHeight="1">
      <c r="CJ868" s="40"/>
    </row>
    <row r="869" spans="88:88" ht="30" customHeight="1">
      <c r="CJ869" s="40"/>
    </row>
    <row r="870" spans="88:88" ht="30" customHeight="1">
      <c r="CJ870" s="40"/>
    </row>
    <row r="871" spans="88:88" ht="30" customHeight="1">
      <c r="CJ871" s="40"/>
    </row>
    <row r="872" spans="88:88" ht="30" customHeight="1">
      <c r="CJ872" s="40"/>
    </row>
    <row r="873" spans="88:88" ht="30" customHeight="1">
      <c r="CJ873" s="40"/>
    </row>
    <row r="874" spans="88:88" ht="30" customHeight="1">
      <c r="CJ874" s="40"/>
    </row>
    <row r="875" spans="88:88" ht="30" customHeight="1">
      <c r="CJ875" s="40"/>
    </row>
    <row r="876" spans="88:88" ht="30" customHeight="1">
      <c r="CJ876" s="40"/>
    </row>
    <row r="877" spans="88:88" ht="30" customHeight="1">
      <c r="CJ877" s="40"/>
    </row>
    <row r="878" spans="88:88" ht="30" customHeight="1">
      <c r="CJ878" s="40"/>
    </row>
    <row r="879" spans="88:88" ht="30" customHeight="1">
      <c r="CJ879" s="40"/>
    </row>
    <row r="880" spans="88:88" ht="30" customHeight="1">
      <c r="CJ880" s="40"/>
    </row>
    <row r="881" spans="88:88" ht="30" customHeight="1">
      <c r="CJ881" s="40"/>
    </row>
    <row r="882" spans="88:88" ht="30" customHeight="1">
      <c r="CJ882" s="40"/>
    </row>
    <row r="883" spans="88:88" ht="30" customHeight="1">
      <c r="CJ883" s="40"/>
    </row>
    <row r="884" spans="88:88" ht="30" customHeight="1">
      <c r="CJ884" s="40"/>
    </row>
    <row r="885" spans="88:88" ht="30" customHeight="1">
      <c r="CJ885" s="40"/>
    </row>
    <row r="886" spans="88:88" ht="30" customHeight="1">
      <c r="CJ886" s="40"/>
    </row>
    <row r="887" spans="88:88" ht="30" customHeight="1">
      <c r="CJ887" s="40"/>
    </row>
    <row r="888" spans="88:88" ht="30" customHeight="1">
      <c r="CJ888" s="40"/>
    </row>
    <row r="889" spans="88:88" ht="30" customHeight="1">
      <c r="CJ889" s="40"/>
    </row>
    <row r="890" spans="88:88" ht="30" customHeight="1">
      <c r="CJ890" s="40"/>
    </row>
    <row r="891" spans="88:88" ht="30" customHeight="1">
      <c r="CJ891" s="40"/>
    </row>
    <row r="892" spans="88:88" ht="30" customHeight="1">
      <c r="CJ892" s="40"/>
    </row>
    <row r="893" spans="88:88" ht="30" customHeight="1">
      <c r="CJ893" s="40"/>
    </row>
    <row r="894" spans="88:88" ht="30" customHeight="1">
      <c r="CJ894" s="40"/>
    </row>
    <row r="895" spans="88:88" ht="30" customHeight="1">
      <c r="CJ895" s="40"/>
    </row>
    <row r="896" spans="88:88" ht="30" customHeight="1">
      <c r="CJ896" s="40"/>
    </row>
    <row r="897" spans="88:88" ht="30" customHeight="1">
      <c r="CJ897" s="40"/>
    </row>
    <row r="898" spans="88:88" ht="30" customHeight="1">
      <c r="CJ898" s="40"/>
    </row>
    <row r="899" spans="88:88" ht="30" customHeight="1">
      <c r="CJ899" s="40"/>
    </row>
    <row r="900" spans="88:88" ht="30" customHeight="1">
      <c r="CJ900" s="40"/>
    </row>
    <row r="901" spans="88:88" ht="30" customHeight="1">
      <c r="CJ901" s="40"/>
    </row>
    <row r="902" spans="88:88" ht="30" customHeight="1">
      <c r="CJ902" s="40"/>
    </row>
    <row r="903" spans="88:88" ht="30" customHeight="1">
      <c r="CJ903" s="40"/>
    </row>
    <row r="904" spans="88:88" ht="30" customHeight="1">
      <c r="CJ904" s="40"/>
    </row>
    <row r="905" spans="88:88" ht="30" customHeight="1">
      <c r="CJ905" s="40"/>
    </row>
    <row r="906" spans="88:88" ht="30" customHeight="1">
      <c r="CJ906" s="40"/>
    </row>
    <row r="907" spans="88:88" ht="30" customHeight="1">
      <c r="CJ907" s="40"/>
    </row>
    <row r="908" spans="88:88" ht="30" customHeight="1">
      <c r="CJ908" s="40"/>
    </row>
    <row r="909" spans="88:88" ht="30" customHeight="1">
      <c r="CJ909" s="40"/>
    </row>
    <row r="910" spans="88:88" ht="30" customHeight="1">
      <c r="CJ910" s="40"/>
    </row>
    <row r="911" spans="88:88" ht="30" customHeight="1">
      <c r="CJ911" s="40"/>
    </row>
    <row r="912" spans="88:88" ht="30" customHeight="1">
      <c r="CJ912" s="40"/>
    </row>
    <row r="913" spans="88:88" ht="30" customHeight="1">
      <c r="CJ913" s="40"/>
    </row>
    <row r="914" spans="88:88" ht="30" customHeight="1">
      <c r="CJ914" s="40"/>
    </row>
    <row r="915" spans="88:88" ht="30" customHeight="1">
      <c r="CJ915" s="40"/>
    </row>
    <row r="916" spans="88:88" ht="30" customHeight="1">
      <c r="CJ916" s="40"/>
    </row>
    <row r="917" spans="88:88" ht="30" customHeight="1">
      <c r="CJ917" s="40"/>
    </row>
    <row r="918" spans="88:88" ht="30" customHeight="1">
      <c r="CJ918" s="40"/>
    </row>
    <row r="919" spans="88:88" ht="30" customHeight="1">
      <c r="CJ919" s="40"/>
    </row>
    <row r="920" spans="88:88" ht="30" customHeight="1">
      <c r="CJ920" s="40"/>
    </row>
    <row r="921" spans="88:88" ht="30" customHeight="1">
      <c r="CJ921" s="40"/>
    </row>
    <row r="922" spans="88:88" ht="30" customHeight="1">
      <c r="CJ922" s="40"/>
    </row>
    <row r="923" spans="88:88" ht="30" customHeight="1">
      <c r="CJ923" s="40"/>
    </row>
    <row r="924" spans="88:88" ht="30" customHeight="1">
      <c r="CJ924" s="40"/>
    </row>
    <row r="925" spans="88:88" ht="30" customHeight="1">
      <c r="CJ925" s="40"/>
    </row>
    <row r="926" spans="88:88" ht="30" customHeight="1">
      <c r="CJ926" s="40"/>
    </row>
    <row r="927" spans="88:88" ht="30" customHeight="1">
      <c r="CJ927" s="40"/>
    </row>
    <row r="928" spans="88:88" ht="30" customHeight="1">
      <c r="CJ928" s="40"/>
    </row>
    <row r="929" spans="88:88" ht="30" customHeight="1">
      <c r="CJ929" s="40"/>
    </row>
    <row r="930" spans="88:88" ht="30" customHeight="1">
      <c r="CJ930" s="40"/>
    </row>
    <row r="931" spans="88:88" ht="30" customHeight="1">
      <c r="CJ931" s="40"/>
    </row>
    <row r="932" spans="88:88" ht="30" customHeight="1">
      <c r="CJ932" s="40"/>
    </row>
    <row r="933" spans="88:88" ht="30" customHeight="1">
      <c r="CJ933" s="40"/>
    </row>
    <row r="934" spans="88:88" ht="30" customHeight="1">
      <c r="CJ934" s="40"/>
    </row>
    <row r="935" spans="88:88" ht="30" customHeight="1">
      <c r="CJ935" s="40"/>
    </row>
    <row r="936" spans="88:88" ht="30" customHeight="1">
      <c r="CJ936" s="40"/>
    </row>
    <row r="937" spans="88:88" ht="30" customHeight="1">
      <c r="CJ937" s="40"/>
    </row>
    <row r="938" spans="88:88" ht="30" customHeight="1">
      <c r="CJ938" s="40"/>
    </row>
    <row r="939" spans="88:88" ht="30" customHeight="1">
      <c r="CJ939" s="40"/>
    </row>
    <row r="940" spans="88:88" ht="30" customHeight="1">
      <c r="CJ940" s="40"/>
    </row>
    <row r="941" spans="88:88" ht="30" customHeight="1">
      <c r="CJ941" s="40"/>
    </row>
    <row r="942" spans="88:88" ht="30" customHeight="1">
      <c r="CJ942" s="40"/>
    </row>
    <row r="943" spans="88:88" ht="30" customHeight="1">
      <c r="CJ943" s="40"/>
    </row>
    <row r="944" spans="88:88" ht="30" customHeight="1">
      <c r="CJ944" s="40"/>
    </row>
    <row r="945" spans="88:88" ht="30" customHeight="1">
      <c r="CJ945" s="40"/>
    </row>
    <row r="946" spans="88:88" ht="30" customHeight="1">
      <c r="CJ946" s="40"/>
    </row>
    <row r="947" spans="88:88" ht="30" customHeight="1">
      <c r="CJ947" s="40"/>
    </row>
    <row r="948" spans="88:88" ht="30" customHeight="1">
      <c r="CJ948" s="40"/>
    </row>
    <row r="949" spans="88:88" ht="30" customHeight="1">
      <c r="CJ949" s="40"/>
    </row>
    <row r="950" spans="88:88" ht="30" customHeight="1">
      <c r="CJ950" s="40"/>
    </row>
    <row r="951" spans="88:88" ht="30" customHeight="1">
      <c r="CJ951" s="40"/>
    </row>
    <row r="952" spans="88:88" ht="30" customHeight="1">
      <c r="CJ952" s="40"/>
    </row>
    <row r="953" spans="88:88" ht="30" customHeight="1">
      <c r="CJ953" s="40"/>
    </row>
    <row r="954" spans="88:88" ht="30" customHeight="1">
      <c r="CJ954" s="40"/>
    </row>
    <row r="955" spans="88:88" ht="30" customHeight="1">
      <c r="CJ955" s="40"/>
    </row>
    <row r="956" spans="88:88" ht="30" customHeight="1">
      <c r="CJ956" s="40"/>
    </row>
    <row r="957" spans="88:88" ht="30" customHeight="1">
      <c r="CJ957" s="40"/>
    </row>
    <row r="958" spans="88:88" ht="30" customHeight="1">
      <c r="CJ958" s="40"/>
    </row>
    <row r="959" spans="88:88" ht="30" customHeight="1">
      <c r="CJ959" s="40"/>
    </row>
    <row r="960" spans="88:88" ht="30" customHeight="1">
      <c r="CJ960" s="40"/>
    </row>
    <row r="961" spans="88:88" ht="30" customHeight="1">
      <c r="CJ961" s="40"/>
    </row>
    <row r="962" spans="88:88" ht="30" customHeight="1">
      <c r="CJ962" s="40"/>
    </row>
    <row r="963" spans="88:88" ht="30" customHeight="1">
      <c r="CJ963" s="40"/>
    </row>
    <row r="964" spans="88:88" ht="30" customHeight="1">
      <c r="CJ964" s="40"/>
    </row>
    <row r="965" spans="88:88" ht="30" customHeight="1">
      <c r="CJ965" s="40"/>
    </row>
    <row r="966" spans="88:88" ht="30" customHeight="1">
      <c r="CJ966" s="40"/>
    </row>
    <row r="967" spans="88:88" ht="30" customHeight="1">
      <c r="CJ967" s="40"/>
    </row>
    <row r="968" spans="88:88" ht="30" customHeight="1">
      <c r="CJ968" s="40"/>
    </row>
    <row r="969" spans="88:88" ht="30" customHeight="1">
      <c r="CJ969" s="40"/>
    </row>
    <row r="970" spans="88:88" ht="30" customHeight="1">
      <c r="CJ970" s="40"/>
    </row>
    <row r="971" spans="88:88" ht="30" customHeight="1">
      <c r="CJ971" s="40"/>
    </row>
    <row r="972" spans="88:88" ht="30" customHeight="1">
      <c r="CJ972" s="40"/>
    </row>
    <row r="973" spans="88:88" ht="30" customHeight="1">
      <c r="CJ973" s="40"/>
    </row>
    <row r="974" spans="88:88" ht="30" customHeight="1">
      <c r="CJ974" s="40"/>
    </row>
    <row r="975" spans="88:88" ht="30" customHeight="1">
      <c r="CJ975" s="40"/>
    </row>
    <row r="976" spans="88:88" ht="30" customHeight="1">
      <c r="CJ976" s="40"/>
    </row>
    <row r="977" spans="88:88" ht="30" customHeight="1">
      <c r="CJ977" s="40"/>
    </row>
    <row r="978" spans="88:88" ht="30" customHeight="1">
      <c r="CJ978" s="40"/>
    </row>
    <row r="979" spans="88:88" ht="30" customHeight="1">
      <c r="CJ979" s="40"/>
    </row>
    <row r="980" spans="88:88" ht="30" customHeight="1">
      <c r="CJ980" s="40"/>
    </row>
    <row r="981" spans="88:88" ht="30" customHeight="1">
      <c r="CJ981" s="40"/>
    </row>
    <row r="982" spans="88:88" ht="30" customHeight="1">
      <c r="CJ982" s="40"/>
    </row>
    <row r="983" spans="88:88" ht="30" customHeight="1">
      <c r="CJ983" s="40"/>
    </row>
    <row r="984" spans="88:88" ht="30" customHeight="1">
      <c r="CJ984" s="40"/>
    </row>
    <row r="985" spans="88:88" ht="30" customHeight="1">
      <c r="CJ985" s="40"/>
    </row>
    <row r="986" spans="88:88" ht="30" customHeight="1">
      <c r="CJ986" s="40"/>
    </row>
    <row r="987" spans="88:88" ht="30" customHeight="1">
      <c r="CJ987" s="40"/>
    </row>
    <row r="988" spans="88:88" ht="30" customHeight="1">
      <c r="CJ988" s="40"/>
    </row>
    <row r="989" spans="88:88" ht="30" customHeight="1">
      <c r="CJ989" s="40"/>
    </row>
    <row r="990" spans="88:88" ht="30" customHeight="1">
      <c r="CJ990" s="40"/>
    </row>
    <row r="991" spans="88:88" ht="30" customHeight="1">
      <c r="CJ991" s="40"/>
    </row>
    <row r="992" spans="88:88" ht="30" customHeight="1">
      <c r="CJ992" s="40"/>
    </row>
    <row r="993" spans="88:88" ht="30" customHeight="1">
      <c r="CJ993" s="40"/>
    </row>
    <row r="994" spans="88:88" ht="30" customHeight="1">
      <c r="CJ994" s="40"/>
    </row>
    <row r="995" spans="88:88" ht="30" customHeight="1">
      <c r="CJ995" s="40"/>
    </row>
    <row r="996" spans="88:88" ht="30" customHeight="1">
      <c r="CJ996" s="40"/>
    </row>
    <row r="997" spans="88:88" ht="30" customHeight="1">
      <c r="CJ997" s="40"/>
    </row>
    <row r="998" spans="88:88" ht="30" customHeight="1">
      <c r="CJ998" s="40"/>
    </row>
    <row r="999" spans="88:88" ht="30" customHeight="1">
      <c r="CJ999" s="40"/>
    </row>
    <row r="1000" spans="88:88" ht="30" customHeight="1">
      <c r="CJ1000" s="40"/>
    </row>
    <row r="1001" spans="88:88" ht="30" customHeight="1">
      <c r="CJ1001" s="40"/>
    </row>
    <row r="1002" spans="88:88" ht="30" customHeight="1">
      <c r="CJ1002" s="40"/>
    </row>
    <row r="1003" spans="88:88" ht="30" customHeight="1">
      <c r="CJ1003" s="40"/>
    </row>
    <row r="1004" spans="88:88" ht="30" customHeight="1">
      <c r="CJ1004" s="40"/>
    </row>
    <row r="1005" spans="88:88" ht="30" customHeight="1">
      <c r="CJ1005" s="40"/>
    </row>
    <row r="1006" spans="88:88" ht="30" customHeight="1">
      <c r="CJ1006" s="40"/>
    </row>
    <row r="1007" spans="88:88" ht="30" customHeight="1">
      <c r="CJ1007" s="40"/>
    </row>
    <row r="1008" spans="88:88" ht="30" customHeight="1">
      <c r="CJ1008" s="40"/>
    </row>
    <row r="1009" spans="88:88" ht="30" customHeight="1">
      <c r="CJ1009" s="40"/>
    </row>
    <row r="1010" spans="88:88" ht="30" customHeight="1">
      <c r="CJ1010" s="40"/>
    </row>
    <row r="1011" spans="88:88" ht="30" customHeight="1">
      <c r="CJ1011" s="40"/>
    </row>
    <row r="1012" spans="88:88" ht="30" customHeight="1">
      <c r="CJ1012" s="40"/>
    </row>
    <row r="1013" spans="88:88" ht="30" customHeight="1">
      <c r="CJ1013" s="40"/>
    </row>
    <row r="1014" spans="88:88" ht="30" customHeight="1">
      <c r="CJ1014" s="40"/>
    </row>
    <row r="1015" spans="88:88" ht="30" customHeight="1">
      <c r="CJ1015" s="40"/>
    </row>
    <row r="1016" spans="88:88" ht="30" customHeight="1">
      <c r="CJ1016" s="40"/>
    </row>
    <row r="1017" spans="88:88" ht="30" customHeight="1">
      <c r="CJ1017" s="40"/>
    </row>
    <row r="1018" spans="88:88" ht="30" customHeight="1">
      <c r="CJ1018" s="40"/>
    </row>
    <row r="1019" spans="88:88" ht="30" customHeight="1">
      <c r="CJ1019" s="40"/>
    </row>
    <row r="1020" spans="88:88" ht="30" customHeight="1">
      <c r="CJ1020" s="40"/>
    </row>
    <row r="1021" spans="88:88" ht="30" customHeight="1">
      <c r="CJ1021" s="40"/>
    </row>
    <row r="1022" spans="88:88" ht="30" customHeight="1">
      <c r="CJ1022" s="40"/>
    </row>
    <row r="1023" spans="88:88" ht="30" customHeight="1">
      <c r="CJ1023" s="40"/>
    </row>
    <row r="1024" spans="88:88" ht="30" customHeight="1">
      <c r="CJ1024" s="40"/>
    </row>
    <row r="1025" spans="88:88" ht="30" customHeight="1">
      <c r="CJ1025" s="40"/>
    </row>
    <row r="1026" spans="88:88" ht="30" customHeight="1">
      <c r="CJ1026" s="40"/>
    </row>
    <row r="1027" spans="88:88" ht="30" customHeight="1">
      <c r="CJ1027" s="40"/>
    </row>
    <row r="1028" spans="88:88" ht="30" customHeight="1">
      <c r="CJ1028" s="40"/>
    </row>
    <row r="1029" spans="88:88" ht="30" customHeight="1">
      <c r="CJ1029" s="40"/>
    </row>
    <row r="1030" spans="88:88" ht="30" customHeight="1">
      <c r="CJ1030" s="40"/>
    </row>
    <row r="1031" spans="88:88" ht="30" customHeight="1">
      <c r="CJ1031" s="40"/>
    </row>
    <row r="1032" spans="88:88" ht="30" customHeight="1">
      <c r="CJ1032" s="40"/>
    </row>
    <row r="1033" spans="88:88" ht="30" customHeight="1">
      <c r="CJ1033" s="40"/>
    </row>
    <row r="1034" spans="88:88" ht="30" customHeight="1">
      <c r="CJ1034" s="40"/>
    </row>
    <row r="1035" spans="88:88" ht="30" customHeight="1">
      <c r="CJ1035" s="40"/>
    </row>
    <row r="1036" spans="88:88" ht="30" customHeight="1">
      <c r="CJ1036" s="40"/>
    </row>
    <row r="1037" spans="88:88" ht="30" customHeight="1">
      <c r="CJ1037" s="40"/>
    </row>
    <row r="1038" spans="88:88" ht="30" customHeight="1">
      <c r="CJ1038" s="40"/>
    </row>
    <row r="1039" spans="88:88" ht="30" customHeight="1">
      <c r="CJ1039" s="40"/>
    </row>
    <row r="1040" spans="88:88" ht="30" customHeight="1">
      <c r="CJ1040" s="40"/>
    </row>
    <row r="1041" spans="88:88" ht="30" customHeight="1">
      <c r="CJ1041" s="40"/>
    </row>
    <row r="1042" spans="88:88" ht="30" customHeight="1">
      <c r="CJ1042" s="40"/>
    </row>
    <row r="1043" spans="88:88" ht="30" customHeight="1">
      <c r="CJ1043" s="40"/>
    </row>
    <row r="1044" spans="88:88" ht="30" customHeight="1">
      <c r="CJ1044" s="40"/>
    </row>
    <row r="1045" spans="88:88" ht="30" customHeight="1">
      <c r="CJ1045" s="40"/>
    </row>
    <row r="1046" spans="88:88" ht="30" customHeight="1">
      <c r="CJ1046" s="40"/>
    </row>
    <row r="1047" spans="88:88" ht="30" customHeight="1">
      <c r="CJ1047" s="40"/>
    </row>
    <row r="1048" spans="88:88" ht="30" customHeight="1">
      <c r="CJ1048" s="40"/>
    </row>
    <row r="1049" spans="88:88" ht="30" customHeight="1">
      <c r="CJ1049" s="40"/>
    </row>
    <row r="1050" spans="88:88" ht="30" customHeight="1">
      <c r="CJ1050" s="40"/>
    </row>
    <row r="1051" spans="88:88" ht="30" customHeight="1">
      <c r="CJ1051" s="40"/>
    </row>
    <row r="1052" spans="88:88" ht="30" customHeight="1">
      <c r="CJ1052" s="40"/>
    </row>
    <row r="1053" spans="88:88" ht="30" customHeight="1">
      <c r="CJ1053" s="40"/>
    </row>
    <row r="1054" spans="88:88" ht="30" customHeight="1">
      <c r="CJ1054" s="40"/>
    </row>
    <row r="1055" spans="88:88" ht="30" customHeight="1">
      <c r="CJ1055" s="40"/>
    </row>
    <row r="1056" spans="88:88" ht="30" customHeight="1">
      <c r="CJ1056" s="40"/>
    </row>
    <row r="1057" spans="88:88" ht="30" customHeight="1">
      <c r="CJ1057" s="40"/>
    </row>
    <row r="1058" spans="88:88" ht="30" customHeight="1">
      <c r="CJ1058" s="40"/>
    </row>
    <row r="1059" spans="88:88" ht="30" customHeight="1">
      <c r="CJ1059" s="40"/>
    </row>
    <row r="1060" spans="88:88" ht="30" customHeight="1">
      <c r="CJ1060" s="40"/>
    </row>
    <row r="1061" spans="88:88" ht="30" customHeight="1">
      <c r="CJ1061" s="40"/>
    </row>
    <row r="1062" spans="88:88" ht="30" customHeight="1">
      <c r="CJ1062" s="40"/>
    </row>
    <row r="1063" spans="88:88" ht="30" customHeight="1">
      <c r="CJ1063" s="40"/>
    </row>
    <row r="1064" spans="88:88" ht="30" customHeight="1">
      <c r="CJ1064" s="40"/>
    </row>
    <row r="1065" spans="88:88" ht="30" customHeight="1">
      <c r="CJ1065" s="40"/>
    </row>
    <row r="1066" spans="88:88" ht="30" customHeight="1">
      <c r="CJ1066" s="40"/>
    </row>
    <row r="1067" spans="88:88" ht="30" customHeight="1">
      <c r="CJ1067" s="40"/>
    </row>
    <row r="1068" spans="88:88" ht="30" customHeight="1">
      <c r="CJ1068" s="40"/>
    </row>
    <row r="1069" spans="88:88" ht="30" customHeight="1">
      <c r="CJ1069" s="40"/>
    </row>
    <row r="1070" spans="88:88" ht="30" customHeight="1">
      <c r="CJ1070" s="40"/>
    </row>
    <row r="1071" spans="88:88" ht="30" customHeight="1">
      <c r="CJ1071" s="40"/>
    </row>
    <row r="1072" spans="88:88" ht="30" customHeight="1">
      <c r="CJ1072" s="40"/>
    </row>
    <row r="1073" spans="88:88" ht="30" customHeight="1">
      <c r="CJ1073" s="40"/>
    </row>
    <row r="1074" spans="88:88" ht="30" customHeight="1">
      <c r="CJ1074" s="40"/>
    </row>
    <row r="1075" spans="88:88" ht="30" customHeight="1">
      <c r="CJ1075" s="40"/>
    </row>
    <row r="1076" spans="88:88" ht="30" customHeight="1">
      <c r="CJ1076" s="40"/>
    </row>
    <row r="1077" spans="88:88" ht="30" customHeight="1">
      <c r="CJ1077" s="40"/>
    </row>
    <row r="1078" spans="88:88" ht="30" customHeight="1">
      <c r="CJ1078" s="40"/>
    </row>
    <row r="1079" spans="88:88" ht="30" customHeight="1">
      <c r="CJ1079" s="40"/>
    </row>
    <row r="1080" spans="88:88" ht="30" customHeight="1">
      <c r="CJ1080" s="40"/>
    </row>
    <row r="1081" spans="88:88" ht="30" customHeight="1">
      <c r="CJ1081" s="40"/>
    </row>
    <row r="1082" spans="88:88" ht="30" customHeight="1">
      <c r="CJ1082" s="40"/>
    </row>
    <row r="1083" spans="88:88" ht="30" customHeight="1">
      <c r="CJ1083" s="40"/>
    </row>
    <row r="1084" spans="88:88" ht="30" customHeight="1">
      <c r="CJ1084" s="40"/>
    </row>
    <row r="1085" spans="88:88" ht="30" customHeight="1">
      <c r="CJ1085" s="40"/>
    </row>
    <row r="1086" spans="88:88" ht="30" customHeight="1">
      <c r="CJ1086" s="40"/>
    </row>
    <row r="1087" spans="88:88" ht="30" customHeight="1">
      <c r="CJ1087" s="40"/>
    </row>
    <row r="1088" spans="88:88" ht="30" customHeight="1">
      <c r="CJ1088" s="40"/>
    </row>
    <row r="1089" spans="88:88" ht="30" customHeight="1">
      <c r="CJ1089" s="40"/>
    </row>
    <row r="1090" spans="88:88" ht="30" customHeight="1">
      <c r="CJ1090" s="40"/>
    </row>
    <row r="1091" spans="88:88" ht="30" customHeight="1">
      <c r="CJ1091" s="40"/>
    </row>
    <row r="1092" spans="88:88" ht="30" customHeight="1">
      <c r="CJ1092" s="40"/>
    </row>
    <row r="1093" spans="88:88" ht="30" customHeight="1">
      <c r="CJ1093" s="40"/>
    </row>
    <row r="1094" spans="88:88" ht="30" customHeight="1">
      <c r="CJ1094" s="40"/>
    </row>
    <row r="1095" spans="88:88" ht="30" customHeight="1">
      <c r="CJ1095" s="40"/>
    </row>
    <row r="1096" spans="88:88" ht="30" customHeight="1">
      <c r="CJ1096" s="40"/>
    </row>
    <row r="1097" spans="88:88" ht="30" customHeight="1">
      <c r="CJ1097" s="40"/>
    </row>
    <row r="1098" spans="88:88" ht="30" customHeight="1">
      <c r="CJ1098" s="40"/>
    </row>
    <row r="1099" spans="88:88" ht="30" customHeight="1">
      <c r="CJ1099" s="40"/>
    </row>
    <row r="1100" spans="88:88" ht="30" customHeight="1">
      <c r="CJ1100" s="40"/>
    </row>
    <row r="1101" spans="88:88" ht="30" customHeight="1">
      <c r="CJ1101" s="40"/>
    </row>
    <row r="1102" spans="88:88" ht="30" customHeight="1">
      <c r="CJ1102" s="40"/>
    </row>
    <row r="1103" spans="88:88" ht="30" customHeight="1">
      <c r="CJ1103" s="40"/>
    </row>
    <row r="1104" spans="88:88" ht="30" customHeight="1">
      <c r="CJ1104" s="40"/>
    </row>
    <row r="1105" spans="88:88" ht="30" customHeight="1">
      <c r="CJ1105" s="40"/>
    </row>
    <row r="1106" spans="88:88" ht="30" customHeight="1">
      <c r="CJ1106" s="40"/>
    </row>
    <row r="1107" spans="88:88" ht="30" customHeight="1">
      <c r="CJ1107" s="40"/>
    </row>
    <row r="1108" spans="88:88" ht="30" customHeight="1">
      <c r="CJ1108" s="40"/>
    </row>
    <row r="1109" spans="88:88" ht="30" customHeight="1">
      <c r="CJ1109" s="40"/>
    </row>
    <row r="1110" spans="88:88" ht="30" customHeight="1">
      <c r="CJ1110" s="40"/>
    </row>
    <row r="1111" spans="88:88" ht="30" customHeight="1">
      <c r="CJ1111" s="40"/>
    </row>
    <row r="1112" spans="88:88" ht="30" customHeight="1">
      <c r="CJ1112" s="40"/>
    </row>
    <row r="1113" spans="88:88" ht="30" customHeight="1">
      <c r="CJ1113" s="40"/>
    </row>
    <row r="1114" spans="88:88" ht="30" customHeight="1">
      <c r="CJ1114" s="40"/>
    </row>
    <row r="1115" spans="88:88" ht="30" customHeight="1">
      <c r="CJ1115" s="40"/>
    </row>
    <row r="1116" spans="88:88" ht="30" customHeight="1">
      <c r="CJ1116" s="40"/>
    </row>
    <row r="1117" spans="88:88" ht="30" customHeight="1">
      <c r="CJ1117" s="40"/>
    </row>
    <row r="1118" spans="88:88" ht="30" customHeight="1">
      <c r="CJ1118" s="40"/>
    </row>
    <row r="1119" spans="88:88" ht="30" customHeight="1">
      <c r="CJ1119" s="40"/>
    </row>
    <row r="1120" spans="88:88" ht="30" customHeight="1">
      <c r="CJ1120" s="40"/>
    </row>
    <row r="1121" spans="88:88" ht="30" customHeight="1">
      <c r="CJ1121" s="40"/>
    </row>
    <row r="1122" spans="88:88" ht="30" customHeight="1">
      <c r="CJ1122" s="40"/>
    </row>
    <row r="1123" spans="88:88" ht="30" customHeight="1">
      <c r="CJ1123" s="40"/>
    </row>
    <row r="1124" spans="88:88" ht="30" customHeight="1">
      <c r="CJ1124" s="40"/>
    </row>
    <row r="1125" spans="88:88" ht="30" customHeight="1">
      <c r="CJ1125" s="40"/>
    </row>
    <row r="1126" spans="88:88" ht="30" customHeight="1">
      <c r="CJ1126" s="40"/>
    </row>
    <row r="1127" spans="88:88" ht="30" customHeight="1">
      <c r="CJ1127" s="40"/>
    </row>
    <row r="1128" spans="88:88" ht="30" customHeight="1">
      <c r="CJ1128" s="40"/>
    </row>
    <row r="1129" spans="88:88" ht="30" customHeight="1">
      <c r="CJ1129" s="40"/>
    </row>
    <row r="1130" spans="88:88" ht="30" customHeight="1">
      <c r="CJ1130" s="40"/>
    </row>
    <row r="1131" spans="88:88" ht="30" customHeight="1">
      <c r="CJ1131" s="40"/>
    </row>
    <row r="1132" spans="88:88" ht="30" customHeight="1">
      <c r="CJ1132" s="40"/>
    </row>
    <row r="1133" spans="88:88" ht="30" customHeight="1">
      <c r="CJ1133" s="40"/>
    </row>
    <row r="1134" spans="88:88" ht="30" customHeight="1">
      <c r="CJ1134" s="40"/>
    </row>
    <row r="1135" spans="88:88" ht="30" customHeight="1">
      <c r="CJ1135" s="40"/>
    </row>
    <row r="1136" spans="88:88" ht="30" customHeight="1">
      <c r="CJ1136" s="40"/>
    </row>
    <row r="1137" spans="88:88" ht="30" customHeight="1">
      <c r="CJ1137" s="40"/>
    </row>
    <row r="1138" spans="88:88" ht="30" customHeight="1">
      <c r="CJ1138" s="40"/>
    </row>
    <row r="1139" spans="88:88" ht="30" customHeight="1">
      <c r="CJ1139" s="40"/>
    </row>
    <row r="1140" spans="88:88" ht="30" customHeight="1">
      <c r="CJ1140" s="40"/>
    </row>
    <row r="1141" spans="88:88" ht="30" customHeight="1">
      <c r="CJ1141" s="40"/>
    </row>
    <row r="1142" spans="88:88" ht="30" customHeight="1">
      <c r="CJ1142" s="40"/>
    </row>
    <row r="1143" spans="88:88" ht="30" customHeight="1">
      <c r="CJ1143" s="40"/>
    </row>
    <row r="1144" spans="88:88" ht="30" customHeight="1">
      <c r="CJ1144" s="40"/>
    </row>
    <row r="1145" spans="88:88" ht="30" customHeight="1">
      <c r="CJ1145" s="40"/>
    </row>
    <row r="1146" spans="88:88" ht="30" customHeight="1">
      <c r="CJ1146" s="40"/>
    </row>
    <row r="1147" spans="88:88" ht="30" customHeight="1">
      <c r="CJ1147" s="40"/>
    </row>
    <row r="1148" spans="88:88" ht="30" customHeight="1">
      <c r="CJ1148" s="40"/>
    </row>
    <row r="1149" spans="88:88" ht="30" customHeight="1">
      <c r="CJ1149" s="40"/>
    </row>
    <row r="1150" spans="88:88" ht="30" customHeight="1">
      <c r="CJ1150" s="40"/>
    </row>
    <row r="1151" spans="88:88" ht="30" customHeight="1">
      <c r="CJ1151" s="40"/>
    </row>
    <row r="1152" spans="88:88" ht="30" customHeight="1">
      <c r="CJ1152" s="40"/>
    </row>
    <row r="1153" spans="88:88" ht="30" customHeight="1">
      <c r="CJ1153" s="40"/>
    </row>
    <row r="1154" spans="88:88" ht="30" customHeight="1">
      <c r="CJ1154" s="40"/>
    </row>
    <row r="1155" spans="88:88" ht="30" customHeight="1">
      <c r="CJ1155" s="40"/>
    </row>
    <row r="1156" spans="88:88" ht="30" customHeight="1">
      <c r="CJ1156" s="40"/>
    </row>
    <row r="1157" spans="88:88" ht="30" customHeight="1">
      <c r="CJ1157" s="40"/>
    </row>
    <row r="1158" spans="88:88" ht="30" customHeight="1">
      <c r="CJ1158" s="40"/>
    </row>
    <row r="1159" spans="88:88" ht="30" customHeight="1">
      <c r="CJ1159" s="40"/>
    </row>
    <row r="1160" spans="88:88" ht="30" customHeight="1">
      <c r="CJ1160" s="40"/>
    </row>
    <row r="1161" spans="88:88" ht="30" customHeight="1">
      <c r="CJ1161" s="40"/>
    </row>
    <row r="1162" spans="88:88" ht="30" customHeight="1">
      <c r="CJ1162" s="40"/>
    </row>
    <row r="1163" spans="88:88" ht="30" customHeight="1">
      <c r="CJ1163" s="40"/>
    </row>
    <row r="1164" spans="88:88" ht="30" customHeight="1">
      <c r="CJ1164" s="40"/>
    </row>
    <row r="1165" spans="88:88" ht="30" customHeight="1">
      <c r="CJ1165" s="40"/>
    </row>
    <row r="1166" spans="88:88" ht="30" customHeight="1">
      <c r="CJ1166" s="40"/>
    </row>
    <row r="1167" spans="88:88" ht="30" customHeight="1">
      <c r="CJ1167" s="40"/>
    </row>
    <row r="1168" spans="88:88" ht="30" customHeight="1">
      <c r="CJ1168" s="40"/>
    </row>
    <row r="1169" spans="88:88" ht="30" customHeight="1">
      <c r="CJ1169" s="40"/>
    </row>
    <row r="1170" spans="88:88" ht="30" customHeight="1">
      <c r="CJ1170" s="40"/>
    </row>
    <row r="1171" spans="88:88" ht="30" customHeight="1">
      <c r="CJ1171" s="40"/>
    </row>
    <row r="1172" spans="88:88" ht="30" customHeight="1">
      <c r="CJ1172" s="40"/>
    </row>
    <row r="1173" spans="88:88" ht="30" customHeight="1">
      <c r="CJ1173" s="40"/>
    </row>
    <row r="1174" spans="88:88" ht="30" customHeight="1">
      <c r="CJ1174" s="40"/>
    </row>
    <row r="1175" spans="88:88" ht="30" customHeight="1">
      <c r="CJ1175" s="40"/>
    </row>
    <row r="1176" spans="88:88" ht="30" customHeight="1">
      <c r="CJ1176" s="40"/>
    </row>
    <row r="1177" spans="88:88" ht="30" customHeight="1">
      <c r="CJ1177" s="40"/>
    </row>
    <row r="1178" spans="88:88" ht="30" customHeight="1">
      <c r="CJ1178" s="40"/>
    </row>
    <row r="1179" spans="88:88" ht="30" customHeight="1">
      <c r="CJ1179" s="40"/>
    </row>
    <row r="1180" spans="88:88" ht="30" customHeight="1">
      <c r="CJ1180" s="40"/>
    </row>
    <row r="1181" spans="88:88" ht="30" customHeight="1">
      <c r="CJ1181" s="40"/>
    </row>
    <row r="1182" spans="88:88" ht="30" customHeight="1">
      <c r="CJ1182" s="40"/>
    </row>
    <row r="1183" spans="88:88" ht="30" customHeight="1">
      <c r="CJ1183" s="40"/>
    </row>
    <row r="1184" spans="88:88" ht="30" customHeight="1">
      <c r="CJ1184" s="40"/>
    </row>
    <row r="1185" spans="88:88" ht="30" customHeight="1">
      <c r="CJ1185" s="40"/>
    </row>
    <row r="1186" spans="88:88" ht="30" customHeight="1">
      <c r="CJ1186" s="40"/>
    </row>
    <row r="1187" spans="88:88" ht="30" customHeight="1">
      <c r="CJ1187" s="40"/>
    </row>
    <row r="1188" spans="88:88" ht="30" customHeight="1">
      <c r="CJ1188" s="40"/>
    </row>
    <row r="1189" spans="88:88" ht="30" customHeight="1">
      <c r="CJ1189" s="40"/>
    </row>
    <row r="1190" spans="88:88" ht="30" customHeight="1">
      <c r="CJ1190" s="40"/>
    </row>
    <row r="1191" spans="88:88" ht="30" customHeight="1">
      <c r="CJ1191" s="40"/>
    </row>
    <row r="1192" spans="88:88" ht="30" customHeight="1">
      <c r="CJ1192" s="40"/>
    </row>
    <row r="1193" spans="88:88" ht="30" customHeight="1">
      <c r="CJ1193" s="40"/>
    </row>
    <row r="1194" spans="88:88" ht="30" customHeight="1">
      <c r="CJ1194" s="40"/>
    </row>
    <row r="1195" spans="88:88" ht="30" customHeight="1">
      <c r="CJ1195" s="40"/>
    </row>
    <row r="1196" spans="88:88" ht="30" customHeight="1">
      <c r="CJ1196" s="40"/>
    </row>
    <row r="1197" spans="88:88" ht="30" customHeight="1">
      <c r="CJ1197" s="40"/>
    </row>
    <row r="1198" spans="88:88" ht="30" customHeight="1">
      <c r="CJ1198" s="40"/>
    </row>
    <row r="1199" spans="88:88" ht="30" customHeight="1">
      <c r="CJ1199" s="40"/>
    </row>
    <row r="1200" spans="88:88" ht="30" customHeight="1">
      <c r="CJ1200" s="40"/>
    </row>
    <row r="1201" spans="88:88" ht="30" customHeight="1">
      <c r="CJ1201" s="40"/>
    </row>
    <row r="1202" spans="88:88" ht="30" customHeight="1">
      <c r="CJ1202" s="40"/>
    </row>
    <row r="1203" spans="88:88" ht="30" customHeight="1">
      <c r="CJ1203" s="40"/>
    </row>
    <row r="1204" spans="88:88" ht="30" customHeight="1">
      <c r="CJ1204" s="40"/>
    </row>
    <row r="1205" spans="88:88" ht="30" customHeight="1">
      <c r="CJ1205" s="40"/>
    </row>
    <row r="1206" spans="88:88" ht="30" customHeight="1">
      <c r="CJ1206" s="40"/>
    </row>
    <row r="1207" spans="88:88" ht="30" customHeight="1">
      <c r="CJ1207" s="40"/>
    </row>
    <row r="1208" spans="88:88" ht="30" customHeight="1">
      <c r="CJ1208" s="40"/>
    </row>
    <row r="1209" spans="88:88" ht="30" customHeight="1">
      <c r="CJ1209" s="40"/>
    </row>
    <row r="1210" spans="88:88" ht="30" customHeight="1">
      <c r="CJ1210" s="40"/>
    </row>
    <row r="1211" spans="88:88" ht="30" customHeight="1">
      <c r="CJ1211" s="40"/>
    </row>
    <row r="1212" spans="88:88" ht="30" customHeight="1">
      <c r="CJ1212" s="40"/>
    </row>
    <row r="1213" spans="88:88" ht="30" customHeight="1">
      <c r="CJ1213" s="40"/>
    </row>
    <row r="1214" spans="88:88" ht="30" customHeight="1">
      <c r="CJ1214" s="40"/>
    </row>
    <row r="1215" spans="88:88" ht="30" customHeight="1">
      <c r="CJ1215" s="40"/>
    </row>
    <row r="1216" spans="88:88" ht="30" customHeight="1">
      <c r="CJ1216" s="40"/>
    </row>
    <row r="1217" spans="88:88" ht="30" customHeight="1">
      <c r="CJ1217" s="40"/>
    </row>
    <row r="1218" spans="88:88" ht="30" customHeight="1">
      <c r="CJ1218" s="40"/>
    </row>
    <row r="1219" spans="88:88" ht="30" customHeight="1">
      <c r="CJ1219" s="40"/>
    </row>
    <row r="1220" spans="88:88" ht="30" customHeight="1">
      <c r="CJ1220" s="40"/>
    </row>
    <row r="1221" spans="88:88" ht="30" customHeight="1">
      <c r="CJ1221" s="40"/>
    </row>
    <row r="1222" spans="88:88" ht="30" customHeight="1">
      <c r="CJ1222" s="40"/>
    </row>
    <row r="1223" spans="88:88" ht="30" customHeight="1">
      <c r="CJ1223" s="40"/>
    </row>
    <row r="1224" spans="88:88" ht="30" customHeight="1">
      <c r="CJ1224" s="40"/>
    </row>
    <row r="1225" spans="88:88" ht="30" customHeight="1">
      <c r="CJ1225" s="40"/>
    </row>
    <row r="1226" spans="88:88" ht="30" customHeight="1">
      <c r="CJ1226" s="40"/>
    </row>
    <row r="1227" spans="88:88" ht="30" customHeight="1">
      <c r="CJ1227" s="40"/>
    </row>
    <row r="1228" spans="88:88" ht="30" customHeight="1">
      <c r="CJ1228" s="40"/>
    </row>
    <row r="1229" spans="88:88" ht="30" customHeight="1">
      <c r="CJ1229" s="40"/>
    </row>
    <row r="1230" spans="88:88" ht="30" customHeight="1">
      <c r="CJ1230" s="40"/>
    </row>
    <row r="1231" spans="88:88" ht="30" customHeight="1">
      <c r="CJ1231" s="40"/>
    </row>
    <row r="1232" spans="88:88" ht="30" customHeight="1">
      <c r="CJ1232" s="40"/>
    </row>
    <row r="1233" spans="88:88" ht="30" customHeight="1">
      <c r="CJ1233" s="40"/>
    </row>
    <row r="1234" spans="88:88" ht="30" customHeight="1">
      <c r="CJ1234" s="40"/>
    </row>
    <row r="1235" spans="88:88" ht="30" customHeight="1">
      <c r="CJ1235" s="40"/>
    </row>
    <row r="1236" spans="88:88" ht="30" customHeight="1">
      <c r="CJ1236" s="40"/>
    </row>
    <row r="1237" spans="88:88" ht="30" customHeight="1">
      <c r="CJ1237" s="40"/>
    </row>
    <row r="1238" spans="88:88" ht="30" customHeight="1">
      <c r="CJ1238" s="40"/>
    </row>
    <row r="1239" spans="88:88" ht="30" customHeight="1">
      <c r="CJ1239" s="40"/>
    </row>
    <row r="1240" spans="88:88" ht="30" customHeight="1">
      <c r="CJ1240" s="40"/>
    </row>
    <row r="1241" spans="88:88" ht="30" customHeight="1">
      <c r="CJ1241" s="40"/>
    </row>
    <row r="1242" spans="88:88" ht="30" customHeight="1">
      <c r="CJ1242" s="40"/>
    </row>
    <row r="1243" spans="88:88" ht="30" customHeight="1">
      <c r="CJ1243" s="40"/>
    </row>
    <row r="1244" spans="88:88" ht="30" customHeight="1">
      <c r="CJ1244" s="40"/>
    </row>
    <row r="1245" spans="88:88" ht="30" customHeight="1">
      <c r="CJ1245" s="40"/>
    </row>
    <row r="1246" spans="88:88" ht="30" customHeight="1">
      <c r="CJ1246" s="40"/>
    </row>
    <row r="1247" spans="88:88" ht="30" customHeight="1">
      <c r="CJ1247" s="40"/>
    </row>
    <row r="1248" spans="88:88" ht="30" customHeight="1">
      <c r="CJ1248" s="40"/>
    </row>
    <row r="1249" spans="88:88" ht="30" customHeight="1">
      <c r="CJ1249" s="40"/>
    </row>
    <row r="1250" spans="88:88" ht="30" customHeight="1">
      <c r="CJ1250" s="40"/>
    </row>
    <row r="1251" spans="88:88" ht="30" customHeight="1">
      <c r="CJ1251" s="40"/>
    </row>
    <row r="1252" spans="88:88" ht="30" customHeight="1">
      <c r="CJ1252" s="40"/>
    </row>
    <row r="1253" spans="88:88" ht="30" customHeight="1">
      <c r="CJ1253" s="40"/>
    </row>
    <row r="1254" spans="88:88" ht="30" customHeight="1">
      <c r="CJ1254" s="40"/>
    </row>
    <row r="1255" spans="88:88" ht="30" customHeight="1">
      <c r="CJ1255" s="40"/>
    </row>
    <row r="1256" spans="88:88" ht="30" customHeight="1">
      <c r="CJ1256" s="40"/>
    </row>
    <row r="1257" spans="88:88" ht="30" customHeight="1">
      <c r="CJ1257" s="40"/>
    </row>
    <row r="1258" spans="88:88" ht="30" customHeight="1">
      <c r="CJ1258" s="40"/>
    </row>
    <row r="1259" spans="88:88" ht="30" customHeight="1">
      <c r="CJ1259" s="40"/>
    </row>
    <row r="1260" spans="88:88" ht="30" customHeight="1">
      <c r="CJ1260" s="40"/>
    </row>
    <row r="1261" spans="88:88" ht="30" customHeight="1">
      <c r="CJ1261" s="40"/>
    </row>
    <row r="1262" spans="88:88" ht="30" customHeight="1">
      <c r="CJ1262" s="40"/>
    </row>
    <row r="1263" spans="88:88" ht="30" customHeight="1">
      <c r="CJ1263" s="40"/>
    </row>
  </sheetData>
  <mergeCells count="41">
    <mergeCell ref="DG1:DG4"/>
    <mergeCell ref="B1:F1"/>
    <mergeCell ref="AA3:AE3"/>
    <mergeCell ref="AF3:AI3"/>
    <mergeCell ref="AA1:AI1"/>
    <mergeCell ref="Q3:R3"/>
    <mergeCell ref="J3:O3"/>
    <mergeCell ref="G1:H1"/>
    <mergeCell ref="DB1:DB4"/>
    <mergeCell ref="DC1:DC4"/>
    <mergeCell ref="J1:R1"/>
    <mergeCell ref="AK3:AM3"/>
    <mergeCell ref="CV1:CV4"/>
    <mergeCell ref="CZ1:CZ4"/>
    <mergeCell ref="CL1:CL4"/>
    <mergeCell ref="T1:Y1"/>
    <mergeCell ref="AK1:AW1"/>
    <mergeCell ref="CS1:CS4"/>
    <mergeCell ref="CM1:CM4"/>
    <mergeCell ref="AP3:AR3"/>
    <mergeCell ref="CC1:CH1"/>
    <mergeCell ref="AN3:AO3"/>
    <mergeCell ref="AS3:AW3"/>
    <mergeCell ref="AY1:BC1"/>
    <mergeCell ref="CP1:CP4"/>
    <mergeCell ref="CO1:CO4"/>
    <mergeCell ref="CR1:CR4"/>
    <mergeCell ref="DF1:DF4"/>
    <mergeCell ref="DD1:DD4"/>
    <mergeCell ref="BG1:BY1"/>
    <mergeCell ref="CY1:CY4"/>
    <mergeCell ref="DE1:DE4"/>
    <mergeCell ref="BW3:BY3"/>
    <mergeCell ref="DA1:DA4"/>
    <mergeCell ref="CW1:CW4"/>
    <mergeCell ref="CX1:CX4"/>
    <mergeCell ref="CN1:CN4"/>
    <mergeCell ref="CQ1:CQ4"/>
    <mergeCell ref="CK1:CK4"/>
    <mergeCell ref="CT1:CT4"/>
    <mergeCell ref="CU1:CU4"/>
  </mergeCells>
  <phoneticPr fontId="0" type="noConversion"/>
  <printOptions gridLines="1"/>
  <pageMargins left="0.75" right="0.175865800865801" top="0.42546948356807501" bottom="0.55692488299999998" header="3.9370078740157501E-2" footer="0.47244094488188998"/>
  <pageSetup scale="78" firstPageNumber="27" fitToWidth="18" fitToHeight="2" orientation="portrait" useFirstPageNumber="1" r:id="rId1"/>
  <headerFooter alignWithMargins="0">
    <oddHeader xml:space="preserve">&amp;R
</oddHeader>
    <oddFooter>&amp;L&amp;"Calibri,Regular"&amp;10CPSLD Statistics 2017-2018-Data&amp;R&amp;"Calibri,Regular"&amp;10Page  &amp;P</oddFooter>
  </headerFooter>
  <colBreaks count="12" manualBreakCount="12">
    <brk id="6" max="30" man="1"/>
    <brk id="16" max="30" man="1"/>
    <brk id="26" max="30" man="1"/>
    <brk id="35" max="30" man="1"/>
    <brk id="44" max="30" man="1"/>
    <brk id="50" max="30" man="1"/>
    <brk id="58" max="30" man="1"/>
    <brk id="66" max="30" man="1"/>
    <brk id="74" max="30" man="1"/>
    <brk id="82" max="30" man="1"/>
    <brk id="87" max="1048575" man="1"/>
    <brk id="111" max="1048575" man="1"/>
  </colBreaks>
  <cellWatches>
    <cellWatch r="J4"/>
  </cellWatche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2:C185"/>
  <sheetViews>
    <sheetView zoomScaleNormal="100" workbookViewId="0">
      <selection activeCell="B18" sqref="B18"/>
    </sheetView>
  </sheetViews>
  <sheetFormatPr defaultRowHeight="12.75"/>
  <cols>
    <col min="1" max="1" width="6.42578125" style="30" customWidth="1"/>
    <col min="2" max="2" width="117.28515625" customWidth="1"/>
    <col min="3" max="16384" width="9.140625" style="10"/>
  </cols>
  <sheetData>
    <row r="2" spans="1:2" ht="18">
      <c r="B2" s="379" t="s">
        <v>478</v>
      </c>
    </row>
    <row r="3" spans="1:2" ht="18">
      <c r="A3" s="330"/>
      <c r="B3" s="380" t="s">
        <v>479</v>
      </c>
    </row>
    <row r="4" spans="1:2">
      <c r="A4" s="330"/>
      <c r="B4" s="331"/>
    </row>
    <row r="5" spans="1:2" ht="15.75">
      <c r="A5" s="311" t="s">
        <v>262</v>
      </c>
      <c r="B5" s="332"/>
    </row>
    <row r="6" spans="1:2">
      <c r="B6" s="19"/>
    </row>
    <row r="7" spans="1:2">
      <c r="A7" s="310" t="s">
        <v>410</v>
      </c>
      <c r="B7" s="19"/>
    </row>
    <row r="8" spans="1:2">
      <c r="A8" s="10"/>
      <c r="B8" s="185" t="s">
        <v>137</v>
      </c>
    </row>
    <row r="9" spans="1:2">
      <c r="A9" s="31"/>
      <c r="B9" s="185" t="s">
        <v>138</v>
      </c>
    </row>
    <row r="10" spans="1:2">
      <c r="A10" s="31"/>
      <c r="B10" s="186" t="s">
        <v>139</v>
      </c>
    </row>
    <row r="11" spans="1:2">
      <c r="A11" s="239"/>
      <c r="B11" s="186" t="s">
        <v>437</v>
      </c>
    </row>
    <row r="12" spans="1:2" ht="51">
      <c r="A12" s="31"/>
      <c r="B12" s="185" t="s">
        <v>405</v>
      </c>
    </row>
    <row r="13" spans="1:2">
      <c r="A13" s="239"/>
      <c r="B13" s="185"/>
    </row>
    <row r="14" spans="1:2">
      <c r="A14" s="239" t="s">
        <v>411</v>
      </c>
      <c r="B14" s="185"/>
    </row>
    <row r="15" spans="1:2">
      <c r="A15" s="312"/>
      <c r="B15" s="185" t="s">
        <v>436</v>
      </c>
    </row>
    <row r="16" spans="1:2">
      <c r="A16" s="312"/>
      <c r="B16" s="185"/>
    </row>
    <row r="17" spans="1:3">
      <c r="A17" s="239" t="s">
        <v>480</v>
      </c>
      <c r="B17" s="185"/>
      <c r="C17"/>
    </row>
    <row r="18" spans="1:3">
      <c r="A18"/>
      <c r="B18" s="185" t="s">
        <v>481</v>
      </c>
      <c r="C18" s="388"/>
    </row>
    <row r="19" spans="1:3">
      <c r="A19"/>
      <c r="B19" s="388"/>
      <c r="C19" s="388"/>
    </row>
    <row r="20" spans="1:3">
      <c r="A20" s="310" t="s">
        <v>413</v>
      </c>
      <c r="B20" s="185"/>
    </row>
    <row r="21" spans="1:3">
      <c r="A21" s="312"/>
      <c r="B21" s="185" t="s">
        <v>414</v>
      </c>
    </row>
    <row r="22" spans="1:3">
      <c r="A22" s="312"/>
      <c r="B22" s="389" t="s">
        <v>415</v>
      </c>
    </row>
    <row r="23" spans="1:3">
      <c r="A23" s="312"/>
      <c r="B23" s="389" t="s">
        <v>416</v>
      </c>
    </row>
    <row r="24" spans="1:3">
      <c r="A24" s="312"/>
      <c r="B24" s="389" t="s">
        <v>418</v>
      </c>
    </row>
    <row r="25" spans="1:3">
      <c r="A25" s="312"/>
      <c r="B25" s="389" t="s">
        <v>420</v>
      </c>
    </row>
    <row r="26" spans="1:3">
      <c r="A26" s="312"/>
      <c r="B26" s="389" t="s">
        <v>421</v>
      </c>
    </row>
    <row r="27" spans="1:3">
      <c r="A27" s="312"/>
      <c r="B27" s="389" t="s">
        <v>432</v>
      </c>
    </row>
    <row r="28" spans="1:3">
      <c r="A28" s="312"/>
      <c r="B28" s="185"/>
    </row>
    <row r="29" spans="1:3" ht="15.75">
      <c r="A29" s="311" t="s">
        <v>412</v>
      </c>
      <c r="B29" s="185"/>
    </row>
    <row r="30" spans="1:3">
      <c r="A30" s="260" t="s">
        <v>3</v>
      </c>
      <c r="B30" s="185" t="s">
        <v>372</v>
      </c>
    </row>
    <row r="31" spans="1:3">
      <c r="A31" s="260"/>
      <c r="B31" s="185" t="s">
        <v>373</v>
      </c>
    </row>
    <row r="32" spans="1:3">
      <c r="A32" s="260"/>
      <c r="B32" s="185" t="s">
        <v>374</v>
      </c>
    </row>
    <row r="33" spans="1:3">
      <c r="A33" s="31"/>
      <c r="B33" s="185"/>
    </row>
    <row r="34" spans="1:3">
      <c r="A34" s="31" t="s">
        <v>6</v>
      </c>
      <c r="B34" s="185" t="s">
        <v>407</v>
      </c>
    </row>
    <row r="35" spans="1:3">
      <c r="A35" s="239"/>
      <c r="B35" s="185" t="s">
        <v>286</v>
      </c>
      <c r="C35" s="19"/>
    </row>
    <row r="36" spans="1:3">
      <c r="A36" s="239"/>
      <c r="B36" s="185" t="s">
        <v>287</v>
      </c>
      <c r="C36" s="19"/>
    </row>
    <row r="37" spans="1:3">
      <c r="A37" s="239"/>
      <c r="B37" s="185"/>
      <c r="C37" s="19"/>
    </row>
    <row r="38" spans="1:3" ht="25.5">
      <c r="A38" s="31" t="s">
        <v>435</v>
      </c>
      <c r="B38" s="185" t="s">
        <v>285</v>
      </c>
      <c r="C38" s="19"/>
    </row>
    <row r="39" spans="1:3">
      <c r="A39" s="239"/>
      <c r="B39" s="185"/>
      <c r="C39" s="19"/>
    </row>
    <row r="40" spans="1:3">
      <c r="A40" s="239" t="s">
        <v>8</v>
      </c>
      <c r="B40" s="185" t="s">
        <v>288</v>
      </c>
      <c r="C40" s="19"/>
    </row>
    <row r="41" spans="1:3">
      <c r="A41" s="239"/>
      <c r="B41" s="185"/>
      <c r="C41" s="19"/>
    </row>
    <row r="42" spans="1:3">
      <c r="A42" s="239" t="s">
        <v>66</v>
      </c>
      <c r="B42" s="185" t="s">
        <v>347</v>
      </c>
      <c r="C42" s="19"/>
    </row>
    <row r="43" spans="1:3">
      <c r="A43" s="239"/>
      <c r="B43" s="185" t="s">
        <v>379</v>
      </c>
      <c r="C43" s="19"/>
    </row>
    <row r="44" spans="1:3">
      <c r="A44" s="239"/>
      <c r="B44" s="185" t="s">
        <v>346</v>
      </c>
      <c r="C44" s="19"/>
    </row>
    <row r="45" spans="1:3">
      <c r="A45" s="31"/>
      <c r="B45" s="185"/>
      <c r="C45" s="19"/>
    </row>
    <row r="46" spans="1:3" ht="25.5">
      <c r="A46" s="31" t="s">
        <v>67</v>
      </c>
      <c r="B46" s="185" t="s">
        <v>259</v>
      </c>
      <c r="C46" s="19"/>
    </row>
    <row r="47" spans="1:3" ht="25.5">
      <c r="A47" s="31"/>
      <c r="B47" s="185" t="s">
        <v>260</v>
      </c>
      <c r="C47" s="19"/>
    </row>
    <row r="48" spans="1:3">
      <c r="A48" s="31"/>
      <c r="B48" s="19" t="s">
        <v>261</v>
      </c>
      <c r="C48" s="19"/>
    </row>
    <row r="49" spans="1:3">
      <c r="A49" s="239"/>
      <c r="B49" s="19"/>
      <c r="C49" s="19"/>
    </row>
    <row r="50" spans="1:3">
      <c r="A50" s="239" t="s">
        <v>4</v>
      </c>
      <c r="B50" s="185" t="s">
        <v>365</v>
      </c>
      <c r="C50" s="19"/>
    </row>
    <row r="51" spans="1:3">
      <c r="A51" s="239"/>
      <c r="B51" s="185" t="s">
        <v>364</v>
      </c>
      <c r="C51" s="19"/>
    </row>
    <row r="52" spans="1:3">
      <c r="A52" s="31"/>
      <c r="B52" s="185"/>
      <c r="C52" s="19"/>
    </row>
    <row r="53" spans="1:3">
      <c r="A53" s="31" t="s">
        <v>11</v>
      </c>
      <c r="B53" s="19" t="s">
        <v>283</v>
      </c>
    </row>
    <row r="54" spans="1:3">
      <c r="A54" s="239"/>
      <c r="B54" s="19" t="s">
        <v>284</v>
      </c>
    </row>
    <row r="56" spans="1:3">
      <c r="A56" s="239" t="s">
        <v>315</v>
      </c>
      <c r="B56" s="19" t="s">
        <v>314</v>
      </c>
    </row>
    <row r="57" spans="1:3">
      <c r="A57" s="239"/>
      <c r="B57" s="19" t="s">
        <v>313</v>
      </c>
    </row>
    <row r="58" spans="1:3">
      <c r="A58" s="239"/>
      <c r="B58" s="185"/>
    </row>
    <row r="59" spans="1:3">
      <c r="A59" s="239" t="s">
        <v>30</v>
      </c>
      <c r="B59" s="185" t="s">
        <v>398</v>
      </c>
    </row>
    <row r="60" spans="1:3">
      <c r="A60" s="239"/>
      <c r="B60" s="185"/>
    </row>
    <row r="61" spans="1:3" ht="25.5">
      <c r="A61" s="239" t="s">
        <v>348</v>
      </c>
      <c r="B61" s="185" t="s">
        <v>349</v>
      </c>
    </row>
    <row r="62" spans="1:3">
      <c r="A62" s="239"/>
      <c r="B62" s="185" t="s">
        <v>354</v>
      </c>
    </row>
    <row r="63" spans="1:3">
      <c r="A63" s="239"/>
      <c r="B63" s="185" t="s">
        <v>355</v>
      </c>
    </row>
    <row r="64" spans="1:3" ht="25.5">
      <c r="A64" s="239"/>
      <c r="B64" s="185" t="s">
        <v>350</v>
      </c>
    </row>
    <row r="65" spans="1:2">
      <c r="A65" s="31"/>
      <c r="B65" s="187"/>
    </row>
    <row r="66" spans="1:2">
      <c r="A66" s="31" t="s">
        <v>15</v>
      </c>
      <c r="B66" s="185" t="s">
        <v>220</v>
      </c>
    </row>
    <row r="67" spans="1:2">
      <c r="A67" s="31"/>
      <c r="B67" s="185"/>
    </row>
    <row r="68" spans="1:2">
      <c r="A68" s="31" t="s">
        <v>72</v>
      </c>
      <c r="B68" s="19" t="s">
        <v>218</v>
      </c>
    </row>
    <row r="69" spans="1:2">
      <c r="A69" s="31"/>
      <c r="B69" s="19" t="s">
        <v>219</v>
      </c>
    </row>
    <row r="70" spans="1:2">
      <c r="A70" s="239"/>
      <c r="B70" s="19"/>
    </row>
    <row r="71" spans="1:2" ht="12.75" customHeight="1">
      <c r="A71" s="31"/>
      <c r="B71" s="185"/>
    </row>
    <row r="72" spans="1:2">
      <c r="A72" s="31" t="s">
        <v>5</v>
      </c>
      <c r="B72" s="19" t="s">
        <v>232</v>
      </c>
    </row>
    <row r="73" spans="1:2">
      <c r="A73" s="31"/>
      <c r="B73" s="19" t="s">
        <v>233</v>
      </c>
    </row>
    <row r="74" spans="1:2">
      <c r="A74" s="31"/>
      <c r="B74" s="19" t="s">
        <v>234</v>
      </c>
    </row>
    <row r="75" spans="1:2">
      <c r="A75" s="31"/>
      <c r="B75" s="19" t="s">
        <v>235</v>
      </c>
    </row>
    <row r="76" spans="1:2">
      <c r="A76" s="31"/>
      <c r="B76" s="32" t="s">
        <v>236</v>
      </c>
    </row>
    <row r="77" spans="1:2">
      <c r="A77" s="31"/>
      <c r="B77" s="19" t="s">
        <v>237</v>
      </c>
    </row>
    <row r="78" spans="1:2">
      <c r="A78" s="31"/>
      <c r="B78" s="19" t="s">
        <v>238</v>
      </c>
    </row>
    <row r="79" spans="1:2">
      <c r="A79" s="239"/>
      <c r="B79" s="19"/>
    </row>
    <row r="80" spans="1:2">
      <c r="A80" s="239" t="s">
        <v>16</v>
      </c>
      <c r="B80" s="19" t="s">
        <v>402</v>
      </c>
    </row>
    <row r="81" spans="1:2">
      <c r="B81" s="19" t="s">
        <v>406</v>
      </c>
    </row>
    <row r="82" spans="1:2">
      <c r="B82" s="19"/>
    </row>
    <row r="83" spans="1:2" ht="51">
      <c r="A83" s="239" t="s">
        <v>68</v>
      </c>
      <c r="B83" s="243" t="s">
        <v>282</v>
      </c>
    </row>
    <row r="84" spans="1:2">
      <c r="A84" s="239"/>
      <c r="B84" s="243" t="s">
        <v>281</v>
      </c>
    </row>
    <row r="85" spans="1:2" ht="11.25">
      <c r="A85" s="10"/>
      <c r="B85" s="10"/>
    </row>
    <row r="94" spans="1:2">
      <c r="A94" s="31"/>
      <c r="B94" s="28"/>
    </row>
    <row r="95" spans="1:2">
      <c r="A95" s="31"/>
      <c r="B95" s="36"/>
    </row>
    <row r="96" spans="1:2">
      <c r="A96" s="31"/>
      <c r="B96" s="36"/>
    </row>
    <row r="97" spans="1:2">
      <c r="A97" s="31"/>
      <c r="B97" s="19"/>
    </row>
    <row r="98" spans="1:2">
      <c r="A98" s="31"/>
      <c r="B98" s="19"/>
    </row>
    <row r="99" spans="1:2">
      <c r="A99" s="31"/>
      <c r="B99" s="19"/>
    </row>
    <row r="100" spans="1:2">
      <c r="B100" s="29"/>
    </row>
    <row r="101" spans="1:2">
      <c r="A101" s="31"/>
      <c r="B101" s="19"/>
    </row>
    <row r="102" spans="1:2">
      <c r="A102" s="33"/>
      <c r="B102" s="19"/>
    </row>
    <row r="103" spans="1:2">
      <c r="B103" s="29"/>
    </row>
    <row r="104" spans="1:2">
      <c r="A104" s="31"/>
      <c r="B104" s="35"/>
    </row>
    <row r="105" spans="1:2">
      <c r="A105" s="31"/>
      <c r="B105" s="35"/>
    </row>
    <row r="106" spans="1:2">
      <c r="B106" s="34"/>
    </row>
    <row r="107" spans="1:2">
      <c r="B107" s="29"/>
    </row>
    <row r="108" spans="1:2">
      <c r="A108" s="31"/>
      <c r="B108" s="10"/>
    </row>
    <row r="109" spans="1:2">
      <c r="A109" s="31"/>
      <c r="B109" s="10"/>
    </row>
    <row r="110" spans="1:2">
      <c r="B110" s="10"/>
    </row>
    <row r="111" spans="1:2">
      <c r="A111" s="31"/>
      <c r="B111" s="10"/>
    </row>
    <row r="112" spans="1:2">
      <c r="B112" s="10"/>
    </row>
    <row r="113" spans="1:2">
      <c r="B113" s="10"/>
    </row>
    <row r="114" spans="1:2">
      <c r="B114" s="10"/>
    </row>
    <row r="115" spans="1:2">
      <c r="B115" s="10"/>
    </row>
    <row r="116" spans="1:2">
      <c r="A116" s="31"/>
      <c r="B116" s="10"/>
    </row>
    <row r="117" spans="1:2">
      <c r="B117" s="10"/>
    </row>
    <row r="118" spans="1:2">
      <c r="B118" s="10"/>
    </row>
    <row r="119" spans="1:2">
      <c r="A119" s="31"/>
      <c r="B119" s="10"/>
    </row>
    <row r="120" spans="1:2">
      <c r="B120" s="10"/>
    </row>
    <row r="121" spans="1:2">
      <c r="B121" s="10"/>
    </row>
    <row r="122" spans="1:2">
      <c r="B122" s="10"/>
    </row>
    <row r="123" spans="1:2">
      <c r="B123" s="10"/>
    </row>
    <row r="124" spans="1:2">
      <c r="B124" s="10"/>
    </row>
    <row r="126" spans="1:2">
      <c r="B126" s="10"/>
    </row>
    <row r="127" spans="1:2">
      <c r="A127" s="31"/>
      <c r="B127" s="10"/>
    </row>
    <row r="128" spans="1:2">
      <c r="B128" s="10"/>
    </row>
    <row r="130" spans="1:2">
      <c r="B130" s="10"/>
    </row>
    <row r="131" spans="1:2">
      <c r="B131" s="10"/>
    </row>
    <row r="133" spans="1:2">
      <c r="A133" s="31"/>
      <c r="B133" s="10"/>
    </row>
    <row r="134" spans="1:2">
      <c r="B134" s="10"/>
    </row>
    <row r="135" spans="1:2">
      <c r="B135" s="10"/>
    </row>
    <row r="136" spans="1:2">
      <c r="B136" s="10"/>
    </row>
    <row r="137" spans="1:2">
      <c r="B137" s="10"/>
    </row>
    <row r="185" ht="0.75" customHeight="1"/>
  </sheetData>
  <phoneticPr fontId="0" type="noConversion"/>
  <pageMargins left="0.74803149606299202" right="0.74803149606299202" top="0.98425196850393704" bottom="0.98425194999999999" header="0.511811023622047" footer="0.511811023622047"/>
  <pageSetup firstPageNumber="27" orientation="landscape" useFirstPageNumber="1" r:id="rId1"/>
  <headerFooter alignWithMargins="0">
    <oddFooter>&amp;LCPSLD Statistics&amp;C&amp;A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X31"/>
  <sheetViews>
    <sheetView zoomScaleNormal="100" workbookViewId="0">
      <selection activeCell="D5" sqref="D5"/>
    </sheetView>
  </sheetViews>
  <sheetFormatPr defaultRowHeight="11.25"/>
  <cols>
    <col min="1" max="1" width="8.7109375" style="47" customWidth="1"/>
    <col min="2" max="5" width="8.7109375" style="48" customWidth="1"/>
    <col min="6" max="6" width="10" style="48" bestFit="1" customWidth="1"/>
    <col min="7" max="7" width="7.5703125" style="48" bestFit="1" customWidth="1"/>
    <col min="8" max="8" width="9" style="48" bestFit="1" customWidth="1"/>
    <col min="9" max="9" width="10" style="48" customWidth="1"/>
    <col min="10" max="11" width="8.7109375" style="49" customWidth="1"/>
    <col min="12" max="13" width="6.5703125" style="49" bestFit="1" customWidth="1"/>
    <col min="14" max="14" width="8.7109375" style="50" customWidth="1"/>
    <col min="15" max="15" width="8.7109375" style="51" customWidth="1"/>
    <col min="16" max="16" width="8.7109375" style="48" customWidth="1"/>
    <col min="17" max="17" width="8.7109375" style="50" customWidth="1"/>
    <col min="18" max="19" width="8.7109375" style="48" customWidth="1"/>
    <col min="20" max="23" width="8.7109375" style="50" customWidth="1"/>
    <col min="24" max="24" width="8.7109375" style="10" customWidth="1"/>
    <col min="25" max="16384" width="9.140625" style="1"/>
  </cols>
  <sheetData>
    <row r="1" spans="1:24" ht="200.25" customHeight="1">
      <c r="A1" s="375"/>
      <c r="B1" s="371" t="str">
        <f>'Data 2017-2018'!CK1:CK4</f>
        <v>a)  Vols per FTE Student:  5.1(d)/3(f)</v>
      </c>
      <c r="C1" s="371" t="str">
        <f>'Data 2017-2018'!CL1:CL4</f>
        <v>b)  Physical Subscriptions per FTE Student:  5.1(e)/3(f)</v>
      </c>
      <c r="D1" s="371" t="str">
        <f>'Data 2017-2018'!CM1:CM4</f>
        <v>c)  Electronic Titles per FTE Student:  5.2(d)/3(f)</v>
      </c>
      <c r="E1" s="371" t="str">
        <f>'Data 2017-2018'!CN1:CN4</f>
        <v>d)  Collection Exp per FTE Student:  7(b)/3(f)</v>
      </c>
      <c r="F1" s="369" t="str">
        <f>'Data 2017-2018'!CO1:CO4</f>
        <v>e)  Collection Exp per FTE Faculty:  7(b)/3(g)</v>
      </c>
      <c r="G1" s="369" t="str">
        <f>'Data 2017-2018'!CP1:CP4</f>
        <v>f)  Personnel Exp per FTE Student:  7(a)/3(f)</v>
      </c>
      <c r="H1" s="371" t="str">
        <f>'Data 2017-2018'!CQ1:CQ4</f>
        <v>g)  Library Exp per FTE Student:  7(e)/3(f)</v>
      </c>
      <c r="I1" s="369" t="str">
        <f>'Data 2017-2018'!CR1:CR4</f>
        <v>h)  Library Exp per FTE Faculty:  7(e)/3(g)</v>
      </c>
      <c r="J1" s="371" t="str">
        <f>'Data 2017-2018'!CS1:CS4</f>
        <v>i)  Total Collection Exp as % of Library Exp.:  7(b)/7(e)</v>
      </c>
      <c r="K1" s="369" t="str">
        <f>'Data 2017-2018'!CT1:CT4</f>
        <v>j) Collection Exp as % of Institution Exp: 7(b)/8</v>
      </c>
      <c r="L1" s="369" t="str">
        <f>'Data 2017-2018'!CU1:CU4</f>
        <v>k) Personnel Exp as % of Institution Exp: 7(a)/8</v>
      </c>
      <c r="M1" s="371" t="str">
        <f>'Data 2017-2018'!CV1:CV4</f>
        <v>l)  Total Library Exp as % of Institutional Expenditures: 7(e)/8</v>
      </c>
      <c r="N1" s="371" t="str">
        <f>'Data 2017-2018'!CW1:CW4</f>
        <v>m)  FTE Students per FTE Library Personnel:  3(f)/4(f)</v>
      </c>
      <c r="O1" s="371" t="str">
        <f>'Data 2017-2018'!CX1:CX4</f>
        <v>n)  Direct Circulation per FTE Student:  6(g)/3(f)</v>
      </c>
      <c r="P1" s="371" t="str">
        <f>'Data 2017-2018'!CY1:CY4</f>
        <v>o)  Digital Resource Use per FTE:  6(f)/3(f)</v>
      </c>
      <c r="Q1" s="371" t="str">
        <f>'Data 2017-2018'!CZ1:CZ4</f>
        <v>p)  Direct Circulation per Total Vols:  6(g)/5.1(d)</v>
      </c>
      <c r="R1" s="371" t="str">
        <f>'Data 2017-2018'!DA1:DA4</f>
        <v>q)  Total Library Exp per Circulation:  7(e)/6(g)</v>
      </c>
      <c r="S1" s="371" t="str">
        <f>'Data 2017-2018'!DB1:DB4</f>
        <v>r)  Ref Transactions per FTE Student:  6a(iii)/3(f)</v>
      </c>
      <c r="T1" s="371" t="str">
        <f>'Data 2017-2018'!DC1:DC4</f>
        <v>s)  Number of Students Instructed per FTE Student:  6(b)/3(f)</v>
      </c>
      <c r="U1" s="371" t="str">
        <f>'Data 2017-2018'!DD1:DD4</f>
        <v>t)  Total Library Area per 100 FTE Student:  9(e)/3(f)</v>
      </c>
      <c r="V1" s="371" t="str">
        <f>'Data 2017-2018'!DE1:DE4</f>
        <v>u)  Number of Seats per 100 FTE Student:  9(f)/3(f)</v>
      </c>
      <c r="W1" s="369" t="str">
        <f>'Data 2017-2018'!DF1:DF4</f>
        <v>v)  Number of Workstations per 100 FTE Student:  10/3(f)</v>
      </c>
      <c r="X1" s="371" t="str">
        <f>'Data 2017-2018'!DG1:DG4</f>
        <v>w)  Hours Open per FTE Personnel:  9(g)/4(f)</v>
      </c>
    </row>
    <row r="2" spans="1:24" ht="19.5" hidden="1" customHeight="1">
      <c r="A2" s="376"/>
      <c r="B2" s="371"/>
      <c r="C2" s="371"/>
      <c r="D2" s="371"/>
      <c r="E2" s="371"/>
      <c r="F2" s="369"/>
      <c r="G2" s="369"/>
      <c r="H2" s="371"/>
      <c r="I2" s="369"/>
      <c r="J2" s="371"/>
      <c r="K2" s="369"/>
      <c r="L2" s="369"/>
      <c r="M2" s="371"/>
      <c r="N2" s="371"/>
      <c r="O2" s="371"/>
      <c r="P2" s="371"/>
      <c r="Q2" s="371"/>
      <c r="R2" s="371"/>
      <c r="S2" s="371"/>
      <c r="T2" s="371"/>
      <c r="U2" s="371"/>
      <c r="V2" s="371"/>
      <c r="W2" s="369"/>
      <c r="X2" s="371"/>
    </row>
    <row r="3" spans="1:24" ht="0.75" customHeight="1" thickBot="1">
      <c r="A3" s="320"/>
      <c r="B3" s="372"/>
      <c r="C3" s="372"/>
      <c r="D3" s="372"/>
      <c r="E3" s="372"/>
      <c r="F3" s="370"/>
      <c r="G3" s="370"/>
      <c r="H3" s="372"/>
      <c r="I3" s="370"/>
      <c r="J3" s="372"/>
      <c r="K3" s="370"/>
      <c r="L3" s="370"/>
      <c r="M3" s="372"/>
      <c r="N3" s="372"/>
      <c r="O3" s="372"/>
      <c r="P3" s="372"/>
      <c r="Q3" s="372"/>
      <c r="R3" s="372"/>
      <c r="S3" s="372"/>
      <c r="T3" s="372"/>
      <c r="U3" s="372"/>
      <c r="V3" s="372"/>
      <c r="W3" s="370"/>
      <c r="X3" s="372"/>
    </row>
    <row r="4" spans="1:24" ht="19.899999999999999" customHeight="1" thickBot="1">
      <c r="A4" s="325" t="s">
        <v>18</v>
      </c>
      <c r="B4" s="373" t="s">
        <v>29</v>
      </c>
      <c r="C4" s="373"/>
      <c r="D4" s="373"/>
      <c r="E4" s="373"/>
      <c r="F4" s="373"/>
      <c r="G4" s="373"/>
      <c r="H4" s="373"/>
      <c r="I4" s="373"/>
      <c r="J4" s="373"/>
      <c r="K4" s="373"/>
      <c r="L4" s="373"/>
      <c r="M4" s="373"/>
      <c r="N4" s="373"/>
      <c r="O4" s="373"/>
      <c r="P4" s="373"/>
      <c r="Q4" s="373"/>
      <c r="R4" s="373"/>
      <c r="S4" s="373"/>
      <c r="T4" s="373"/>
      <c r="U4" s="373"/>
      <c r="V4" s="373"/>
      <c r="W4" s="373"/>
      <c r="X4" s="374"/>
    </row>
    <row r="5" spans="1:24" ht="19.899999999999999" customHeight="1">
      <c r="A5" s="321" t="s">
        <v>3</v>
      </c>
      <c r="B5" s="322">
        <f>'Data 2017-2018'!CK5</f>
        <v>5.2694697672490198</v>
      </c>
      <c r="C5" s="322">
        <f>'Data 2017-2018'!CL5</f>
        <v>1.6117914725347623E-2</v>
      </c>
      <c r="D5" s="322">
        <f>'Data 2017-2018'!CM5</f>
        <v>9.4655693355376709</v>
      </c>
      <c r="E5" s="385">
        <f>'Data 2017-2018'!CN5</f>
        <v>44.704571061346549</v>
      </c>
      <c r="F5" s="385">
        <f>'Data 2017-2018'!CO5</f>
        <v>751.38337108013934</v>
      </c>
      <c r="G5" s="385">
        <f>'Data 2017-2018'!CP5</f>
        <v>140.88525340367863</v>
      </c>
      <c r="H5" s="385">
        <f>'Data 2017-2018'!CQ5</f>
        <v>228.41489896503293</v>
      </c>
      <c r="I5" s="385">
        <f>'Data 2017-2018'!CR5</f>
        <v>3839.1411149825785</v>
      </c>
      <c r="J5" s="323">
        <f>'Data 2017-2018'!CS5</f>
        <v>0.19571652840469997</v>
      </c>
      <c r="K5" s="323">
        <f>'Data 2017-2018'!CT5</f>
        <v>2.7135310679367317E-3</v>
      </c>
      <c r="L5" s="323">
        <f>'Data 2017-2018'!CU5</f>
        <v>8.5516201822048287E-3</v>
      </c>
      <c r="M5" s="323">
        <f>'Data 2017-2018'!CV5</f>
        <v>1.3864598406966064E-2</v>
      </c>
      <c r="N5" s="322">
        <f>'Data 2017-2018'!CW5</f>
        <v>535.83171341294076</v>
      </c>
      <c r="O5" s="322">
        <f>'Data 2017-2018'!CX5</f>
        <v>2.5710406161085859</v>
      </c>
      <c r="P5" s="322">
        <f>'Data 2017-2018'!CY5</f>
        <v>0</v>
      </c>
      <c r="Q5" s="322">
        <f>'Data 2017-2018'!CZ5</f>
        <v>0.48791258507415713</v>
      </c>
      <c r="R5" s="385">
        <f>'Data 2017-2018'!DA5</f>
        <v>88.841419903646511</v>
      </c>
      <c r="S5" s="322">
        <f>'Data 2017-2018'!DB5</f>
        <v>1.6113768637958468</v>
      </c>
      <c r="T5" s="322">
        <f>'Data 2017-2018'!DC5</f>
        <v>0.45990474364223416</v>
      </c>
      <c r="U5" s="324">
        <f>'Data 2017-2018'!DD5</f>
        <v>11.463413370095308</v>
      </c>
      <c r="V5" s="322">
        <f>'Data 2017-2018'!DE5</f>
        <v>6.3227832684643408</v>
      </c>
      <c r="W5" s="322">
        <f>'Data 2017-2018'!DF5</f>
        <v>0.72556529310246531</v>
      </c>
      <c r="X5" s="322">
        <f>'Data 2017-2018'!DG5</f>
        <v>4.6376006664815321</v>
      </c>
    </row>
    <row r="6" spans="1:24" ht="19.899999999999999" customHeight="1">
      <c r="A6" s="25" t="s">
        <v>6</v>
      </c>
      <c r="B6" s="313">
        <f>'Data 2017-2018'!CK6</f>
        <v>6.5604861201770737</v>
      </c>
      <c r="C6" s="313">
        <f>'Data 2017-2018'!CL6</f>
        <v>1.8751706049205428E-2</v>
      </c>
      <c r="D6" s="313">
        <f>'Data 2017-2018'!CM6</f>
        <v>35.102718997377139</v>
      </c>
      <c r="E6" s="386">
        <f>'Data 2017-2018'!CN6</f>
        <v>44.977391139225489</v>
      </c>
      <c r="F6" s="386">
        <f>'Data 2017-2018'!CO6</f>
        <v>730.2023121387283</v>
      </c>
      <c r="G6" s="386">
        <f>'Data 2017-2018'!CP6</f>
        <v>208.46485241932612</v>
      </c>
      <c r="H6" s="386">
        <f>'Data 2017-2018'!CQ6</f>
        <v>256.51431894515719</v>
      </c>
      <c r="I6" s="386">
        <f>'Data 2017-2018'!CR6</f>
        <v>4164.4778420038538</v>
      </c>
      <c r="J6" s="314">
        <f>'Data 2017-2018'!CS6</f>
        <v>0.17534066450630251</v>
      </c>
      <c r="K6" s="314">
        <f>'Data 2017-2018'!CT6</f>
        <v>2.9274528178765925E-3</v>
      </c>
      <c r="L6" s="314">
        <f>'Data 2017-2018'!CU6</f>
        <v>1.356839523559999E-2</v>
      </c>
      <c r="M6" s="314">
        <f>'Data 2017-2018'!CV6</f>
        <v>1.6695800863531954E-2</v>
      </c>
      <c r="N6" s="313">
        <f>'Data 2017-2018'!CW6</f>
        <v>396.51294117647058</v>
      </c>
      <c r="O6" s="313">
        <f>'Data 2017-2018'!CX6</f>
        <v>4.8515885543384094</v>
      </c>
      <c r="P6" s="313">
        <f>'Data 2017-2018'!CY6</f>
        <v>30.503922429651432</v>
      </c>
      <c r="Q6" s="313">
        <f>'Data 2017-2018'!CZ6</f>
        <v>0.73951662505879379</v>
      </c>
      <c r="R6" s="386">
        <f>'Data 2017-2018'!DA6</f>
        <v>52.872232686709559</v>
      </c>
      <c r="S6" s="313">
        <f>'Data 2017-2018'!DB6</f>
        <v>1.5829762992677341</v>
      </c>
      <c r="T6" s="313">
        <f>'Data 2017-2018'!DC6</f>
        <v>0.75434078258702342</v>
      </c>
      <c r="U6" s="315">
        <f>'Data 2017-2018'!DD6</f>
        <v>40.221222658707084</v>
      </c>
      <c r="V6" s="313">
        <f>'Data 2017-2018'!DE6</f>
        <v>6.9903511791025288</v>
      </c>
      <c r="W6" s="313">
        <f>'Data 2017-2018'!DF6</f>
        <v>1.6378072372090815</v>
      </c>
      <c r="X6" s="313">
        <f>'Data 2017-2018'!DG6</f>
        <v>6.776470588235294</v>
      </c>
    </row>
    <row r="7" spans="1:24" ht="19.899999999999999" customHeight="1">
      <c r="A7" s="316" t="s">
        <v>71</v>
      </c>
      <c r="B7" s="317">
        <f>'Data 2017-2018'!CK7</f>
        <v>20.484328376612169</v>
      </c>
      <c r="C7" s="317">
        <f>'Data 2017-2018'!CL7</f>
        <v>3.0085571255949298E-2</v>
      </c>
      <c r="D7" s="317">
        <f>'Data 2017-2018'!CM7</f>
        <v>100.25449434046017</v>
      </c>
      <c r="E7" s="387">
        <f>'Data 2017-2018'!CN7</f>
        <v>105.52605854356243</v>
      </c>
      <c r="F7" s="387">
        <f>'Data 2017-2018'!CO7</f>
        <v>1195.303687150838</v>
      </c>
      <c r="G7" s="387">
        <f>'Data 2017-2018'!CP7</f>
        <v>371.16461246331784</v>
      </c>
      <c r="H7" s="387">
        <f>'Data 2017-2018'!CQ7</f>
        <v>514.43406821040173</v>
      </c>
      <c r="I7" s="387">
        <f>'Data 2017-2018'!CR7</f>
        <v>5827.0435474860342</v>
      </c>
      <c r="J7" s="318">
        <f>'Data 2017-2018'!CS7</f>
        <v>0.20513038514471524</v>
      </c>
      <c r="K7" s="318">
        <f>'Data 2017-2018'!CT7</f>
        <v>4.3777088062195236E-3</v>
      </c>
      <c r="L7" s="318">
        <f>'Data 2017-2018'!CU7</f>
        <v>1.5397624197884407E-2</v>
      </c>
      <c r="M7" s="318">
        <f>'Data 2017-2018'!CV7</f>
        <v>2.1341103626023716E-2</v>
      </c>
      <c r="N7" s="317">
        <f>'Data 2017-2018'!CW7</f>
        <v>200.64819396338444</v>
      </c>
      <c r="O7" s="317">
        <f>'Data 2017-2018'!CX7</f>
        <v>2.3863776479001753</v>
      </c>
      <c r="P7" s="317">
        <f>'Data 2017-2018'!CY7</f>
        <v>128.9534166851619</v>
      </c>
      <c r="Q7" s="317">
        <f>'Data 2017-2018'!CZ7</f>
        <v>0.1164977247008403</v>
      </c>
      <c r="R7" s="387">
        <f>'Data 2017-2018'!DA7</f>
        <v>215.57110571458097</v>
      </c>
      <c r="S7" s="317">
        <f>'Data 2017-2018'!DB7</f>
        <v>1.9883603363665507</v>
      </c>
      <c r="T7" s="317">
        <f>'Data 2017-2018'!DC7</f>
        <v>1.2598949471036474</v>
      </c>
      <c r="U7" s="319">
        <f>'Data 2017-2018'!DD7</f>
        <v>59.557100934625531</v>
      </c>
      <c r="V7" s="317">
        <f>'Data 2017-2018'!DE7</f>
        <v>14.056373455648442</v>
      </c>
      <c r="W7" s="317">
        <f>'Data 2017-2018'!DF7</f>
        <v>1.6275800843382406</v>
      </c>
      <c r="X7" s="317">
        <f>'Data 2017-2018'!DG7</f>
        <v>3.6120732310737256</v>
      </c>
    </row>
    <row r="8" spans="1:24" ht="19.899999999999999" customHeight="1">
      <c r="A8" s="27" t="s">
        <v>435</v>
      </c>
      <c r="B8" s="313">
        <f>'Data 2017-2018'!CK8</f>
        <v>35.318526170798904</v>
      </c>
      <c r="C8" s="313">
        <f>'Data 2017-2018'!CL8</f>
        <v>6.370523415977962E-2</v>
      </c>
      <c r="D8" s="313">
        <f>'Data 2017-2018'!CM8</f>
        <v>74.008264462809919</v>
      </c>
      <c r="E8" s="386">
        <f>'Data 2017-2018'!CN8</f>
        <v>82.947658402203857</v>
      </c>
      <c r="F8" s="386">
        <f>'Data 2017-2018'!CO8</f>
        <v>1082.6067415730338</v>
      </c>
      <c r="G8" s="386">
        <f>'Data 2017-2018'!CP8</f>
        <v>445.08436639118463</v>
      </c>
      <c r="H8" s="386">
        <f>'Data 2017-2018'!CQ8</f>
        <v>566.02272727272737</v>
      </c>
      <c r="I8" s="386">
        <f>'Data 2017-2018'!CR8</f>
        <v>7387.5505617977524</v>
      </c>
      <c r="J8" s="314">
        <f>'Data 2017-2018'!CS8</f>
        <v>0.14654474883344587</v>
      </c>
      <c r="K8" s="314">
        <f>'Data 2017-2018'!CT8</f>
        <v>2.7662714248801357E-3</v>
      </c>
      <c r="L8" s="314">
        <f>'Data 2017-2018'!CU8</f>
        <v>1.4843386638339411E-2</v>
      </c>
      <c r="M8" s="314">
        <f>'Data 2017-2018'!CV8</f>
        <v>1.887663288449944E-2</v>
      </c>
      <c r="N8" s="313">
        <f>'Data 2017-2018'!CW8</f>
        <v>161.33333333333331</v>
      </c>
      <c r="O8" s="313">
        <f>'Data 2017-2018'!CX8</f>
        <v>3.8438360881542701</v>
      </c>
      <c r="P8" s="313">
        <f>'Data 2017-2018'!CY8</f>
        <v>20.599173553719009</v>
      </c>
      <c r="Q8" s="313">
        <f>'Data 2017-2018'!CZ8</f>
        <v>0.10883342270755131</v>
      </c>
      <c r="R8" s="386">
        <f>'Data 2017-2018'!DA8</f>
        <v>147.25464725643897</v>
      </c>
      <c r="S8" s="313">
        <f>'Data 2017-2018'!DB8</f>
        <v>3.1250000000000004</v>
      </c>
      <c r="T8" s="313">
        <f>'Data 2017-2018'!DC8</f>
        <v>0.58109504132231404</v>
      </c>
      <c r="U8" s="315">
        <f>'Data 2017-2018'!DD8</f>
        <v>122.67561983471074</v>
      </c>
      <c r="V8" s="313">
        <f>'Data 2017-2018'!DE8</f>
        <v>13.688016528925621</v>
      </c>
      <c r="W8" s="313">
        <f>'Data 2017-2018'!DF8</f>
        <v>2.5826446280991737</v>
      </c>
      <c r="X8" s="313">
        <f>'Data 2017-2018'!DG8</f>
        <v>21.388888888888889</v>
      </c>
    </row>
    <row r="9" spans="1:24" ht="19.899999999999999" customHeight="1">
      <c r="A9" s="316" t="s">
        <v>7</v>
      </c>
      <c r="B9" s="317">
        <f>'Data 2017-2018'!CK9</f>
        <v>54.910205245153939</v>
      </c>
      <c r="C9" s="317">
        <f>'Data 2017-2018'!CL9</f>
        <v>8.6231470923603198E-2</v>
      </c>
      <c r="D9" s="317">
        <f>'Data 2017-2018'!CM9</f>
        <v>23.348774230330676</v>
      </c>
      <c r="E9" s="387">
        <f>'Data 2017-2018'!CN9</f>
        <v>66.604546750285067</v>
      </c>
      <c r="F9" s="387">
        <f>'Data 2017-2018'!CO9</f>
        <v>747.67600000000004</v>
      </c>
      <c r="G9" s="387">
        <f>'Data 2017-2018'!CP9</f>
        <v>303.65058437856334</v>
      </c>
      <c r="H9" s="387">
        <f>'Data 2017-2018'!CQ9</f>
        <v>389.88205530216652</v>
      </c>
      <c r="I9" s="387">
        <f>'Data 2017-2018'!CR9</f>
        <v>4376.66</v>
      </c>
      <c r="J9" s="318">
        <f>'Data 2017-2018'!CS9</f>
        <v>0.17083255267715564</v>
      </c>
      <c r="K9" s="318">
        <f>'Data 2017-2018'!CT9</f>
        <v>2.9171907920405773E-3</v>
      </c>
      <c r="L9" s="318">
        <f>'Data 2017-2018'!CU9</f>
        <v>1.3299492781896216E-2</v>
      </c>
      <c r="M9" s="318">
        <f>'Data 2017-2018'!CV9</f>
        <v>1.707631681623098E-2</v>
      </c>
      <c r="N9" s="317">
        <f>'Data 2017-2018'!CW9</f>
        <v>248.35398230088489</v>
      </c>
      <c r="O9" s="317">
        <f>'Data 2017-2018'!CX9</f>
        <v>8.6341932725199548</v>
      </c>
      <c r="P9" s="317">
        <f>'Data 2017-2018'!CY9</f>
        <v>33.897163625997727</v>
      </c>
      <c r="Q9" s="317">
        <f>'Data 2017-2018'!CZ9</f>
        <v>0.1572420506164828</v>
      </c>
      <c r="R9" s="387">
        <f>'Data 2017-2018'!DA9</f>
        <v>45.155585819817588</v>
      </c>
      <c r="S9" s="317">
        <f>'Data 2017-2018'!DB9</f>
        <v>6.9786915621436725</v>
      </c>
      <c r="T9" s="317">
        <f>'Data 2017-2018'!DC9</f>
        <v>0.99273090079817572</v>
      </c>
      <c r="U9" s="319">
        <f>'Data 2017-2018'!DD9</f>
        <v>81.955530216647674</v>
      </c>
      <c r="V9" s="317">
        <f>'Data 2017-2018'!DE9</f>
        <v>9.157639680729762</v>
      </c>
      <c r="W9" s="317">
        <f>'Data 2017-2018'!DF9</f>
        <v>1.5322120866590652</v>
      </c>
      <c r="X9" s="317">
        <f>'Data 2017-2018'!DG9</f>
        <v>6.3716814159292028</v>
      </c>
    </row>
    <row r="10" spans="1:24" ht="19.899999999999999" customHeight="1">
      <c r="A10" s="27" t="s">
        <v>64</v>
      </c>
      <c r="B10" s="313">
        <f>'Data 2017-2018'!CK10</f>
        <v>20.293872344600892</v>
      </c>
      <c r="C10" s="313">
        <f>'Data 2017-2018'!CL10</f>
        <v>2.0114801550311534E-2</v>
      </c>
      <c r="D10" s="313">
        <f>'Data 2017-2018'!CM10</f>
        <v>124.67203061374676</v>
      </c>
      <c r="E10" s="386">
        <f>'Data 2017-2018'!CN10</f>
        <v>46.25374086248344</v>
      </c>
      <c r="F10" s="386">
        <f>'Data 2017-2018'!CO10</f>
        <v>747.4748275588679</v>
      </c>
      <c r="G10" s="386">
        <f>'Data 2017-2018'!CP10</f>
        <v>240.99493205121914</v>
      </c>
      <c r="H10" s="386">
        <f>'Data 2017-2018'!CQ10</f>
        <v>325.90834028356966</v>
      </c>
      <c r="I10" s="386">
        <f>'Data 2017-2018'!CR10</f>
        <v>5266.7800681836197</v>
      </c>
      <c r="J10" s="314">
        <f>'Data 2017-2018'!CS10</f>
        <v>0.1419225443026052</v>
      </c>
      <c r="K10" s="314">
        <f>'Data 2017-2018'!CT10</f>
        <v>2.429286915561621E-3</v>
      </c>
      <c r="L10" s="314">
        <f>'Data 2017-2018'!CU10</f>
        <v>1.2657264563514377E-2</v>
      </c>
      <c r="M10" s="314">
        <f>'Data 2017-2018'!CV10</f>
        <v>1.7116991014351678E-2</v>
      </c>
      <c r="N10" s="313">
        <f>'Data 2017-2018'!CW10</f>
        <v>289.12056737588654</v>
      </c>
      <c r="O10" s="313">
        <f>'Data 2017-2018'!CX10</f>
        <v>4.1848599322965221</v>
      </c>
      <c r="P10" s="313">
        <f>'Data 2017-2018'!CY10</f>
        <v>25.911298631212286</v>
      </c>
      <c r="Q10" s="313">
        <f>'Data 2017-2018'!CZ10</f>
        <v>0.20621298198960475</v>
      </c>
      <c r="R10" s="386">
        <f>'Data 2017-2018'!DA10</f>
        <v>77.877956623681129</v>
      </c>
      <c r="S10" s="313">
        <f>'Data 2017-2018'!DB10</f>
        <v>1.4924201540499435</v>
      </c>
      <c r="T10" s="313">
        <f>'Data 2017-2018'!DC10</f>
        <v>0.58283864004317321</v>
      </c>
      <c r="U10" s="315">
        <f>'Data 2017-2018'!DD10</f>
        <v>59.251827503311588</v>
      </c>
      <c r="V10" s="313">
        <f>'Data 2017-2018'!DE10</f>
        <v>7.9968601285384882</v>
      </c>
      <c r="W10" s="313">
        <f>'Data 2017-2018'!DF10</f>
        <v>0.39248393268900555</v>
      </c>
      <c r="X10" s="313">
        <f>'Data 2017-2018'!DG10</f>
        <v>9.5035460992907801</v>
      </c>
    </row>
    <row r="11" spans="1:24" ht="19.899999999999999" customHeight="1">
      <c r="A11" s="316" t="s">
        <v>8</v>
      </c>
      <c r="B11" s="317">
        <f>'Data 2017-2018'!CK11</f>
        <v>22.683594231480342</v>
      </c>
      <c r="C11" s="317">
        <f>'Data 2017-2018'!CL11</f>
        <v>1.9721434734376927E-2</v>
      </c>
      <c r="D11" s="317">
        <f>'Data 2017-2018'!CM11</f>
        <v>11.02662393689141</v>
      </c>
      <c r="E11" s="387">
        <f>'Data 2017-2018'!CN11</f>
        <v>87.732158264513743</v>
      </c>
      <c r="F11" s="387">
        <f>'Data 2017-2018'!CO11</f>
        <v>1291.7803992740471</v>
      </c>
      <c r="G11" s="387">
        <f>'Data 2017-2018'!CP11</f>
        <v>335.0437569333169</v>
      </c>
      <c r="H11" s="387">
        <f>'Data 2017-2018'!CQ11</f>
        <v>426.91630716134597</v>
      </c>
      <c r="I11" s="387">
        <f>'Data 2017-2018'!CR11</f>
        <v>6285.9745916515431</v>
      </c>
      <c r="J11" s="318">
        <f>'Data 2017-2018'!CS11</f>
        <v>0.20550200775384486</v>
      </c>
      <c r="K11" s="318">
        <f>'Data 2017-2018'!CT11</f>
        <v>5.176838268852354E-3</v>
      </c>
      <c r="L11" s="318">
        <f>'Data 2017-2018'!CU11</f>
        <v>1.9770029336369642E-2</v>
      </c>
      <c r="M11" s="318">
        <f>'Data 2017-2018'!CV11</f>
        <v>2.5191180978889959E-2</v>
      </c>
      <c r="N11" s="317">
        <f>'Data 2017-2018'!CW11</f>
        <v>217.79865771812081</v>
      </c>
      <c r="O11" s="317">
        <f>'Data 2017-2018'!CX11</f>
        <v>22.393812399852088</v>
      </c>
      <c r="P11" s="317">
        <f>'Data 2017-2018'!CY11</f>
        <v>35.326759521755207</v>
      </c>
      <c r="Q11" s="317">
        <f>'Data 2017-2018'!CZ11</f>
        <v>0.98722504781777087</v>
      </c>
      <c r="R11" s="387">
        <f>'Data 2017-2018'!DA11</f>
        <v>19.064029810492016</v>
      </c>
      <c r="S11" s="317">
        <f>'Data 2017-2018'!DB11</f>
        <v>4.0297054110686554</v>
      </c>
      <c r="T11" s="317">
        <f>'Data 2017-2018'!DC11</f>
        <v>0.97202021447060272</v>
      </c>
      <c r="U11" s="319">
        <f>'Data 2017-2018'!DD11</f>
        <v>61.037840502896586</v>
      </c>
      <c r="V11" s="317">
        <f>'Data 2017-2018'!DE11</f>
        <v>10.440034512510787</v>
      </c>
      <c r="W11" s="317">
        <f>'Data 2017-2018'!DF11</f>
        <v>2.0954024405275486</v>
      </c>
      <c r="X11" s="317">
        <f>'Data 2017-2018'!DG11</f>
        <v>3.9194630872483223</v>
      </c>
    </row>
    <row r="12" spans="1:24" ht="19.899999999999999" customHeight="1">
      <c r="A12" s="27" t="s">
        <v>66</v>
      </c>
      <c r="B12" s="313">
        <f>'Data 2017-2018'!CK12</f>
        <v>41.194218355318547</v>
      </c>
      <c r="C12" s="313">
        <f>'Data 2017-2018'!CL12</f>
        <v>0.11436991299466741</v>
      </c>
      <c r="D12" s="313">
        <f>'Data 2017-2018'!CM12</f>
        <v>221.28262699971933</v>
      </c>
      <c r="E12" s="386">
        <f>'Data 2017-2018'!CN12</f>
        <v>161.57706988492845</v>
      </c>
      <c r="F12" s="386">
        <f>'Data 2017-2018'!CO12</f>
        <v>1918.9970000000001</v>
      </c>
      <c r="G12" s="386">
        <f>'Data 2017-2018'!CP12</f>
        <v>566.59610580971093</v>
      </c>
      <c r="H12" s="386">
        <f>'Data 2017-2018'!CQ12</f>
        <v>759.89830900926188</v>
      </c>
      <c r="I12" s="386">
        <f>'Data 2017-2018'!CR12</f>
        <v>9025.0589166666668</v>
      </c>
      <c r="J12" s="314">
        <f>'Data 2017-2018'!CS12</f>
        <v>0.21262985845512533</v>
      </c>
      <c r="K12" s="314">
        <f>'Data 2017-2018'!CT12</f>
        <v>7.6522369868402456E-3</v>
      </c>
      <c r="L12" s="314">
        <f>'Data 2017-2018'!CU12</f>
        <v>2.6833805567612577E-2</v>
      </c>
      <c r="M12" s="314">
        <f>'Data 2017-2018'!CV12</f>
        <v>3.5988534453430115E-2</v>
      </c>
      <c r="N12" s="313">
        <f>'Data 2017-2018'!CW12</f>
        <v>122.22984562607206</v>
      </c>
      <c r="O12" s="313">
        <f>'Data 2017-2018'!CX12</f>
        <v>11.095986528206566</v>
      </c>
      <c r="P12" s="313">
        <f>'Data 2017-2018'!CY12</f>
        <v>23.866124052764523</v>
      </c>
      <c r="Q12" s="313">
        <f>'Data 2017-2018'!CZ12</f>
        <v>0.26935786067109524</v>
      </c>
      <c r="R12" s="386">
        <f>'Data 2017-2018'!DA12</f>
        <v>68.484069179208305</v>
      </c>
      <c r="S12" s="313">
        <f>'Data 2017-2018'!DB12</f>
        <v>5.1838338478809991</v>
      </c>
      <c r="T12" s="313">
        <f>'Data 2017-2018'!DC12</f>
        <v>1.4376929553746842</v>
      </c>
      <c r="U12" s="315">
        <f>'Data 2017-2018'!DD12</f>
        <v>108.82683132191973</v>
      </c>
      <c r="V12" s="313">
        <f>'Data 2017-2018'!DE12</f>
        <v>17.751894470951445</v>
      </c>
      <c r="W12" s="313">
        <f>'Data 2017-2018'!DF12</f>
        <v>1.1928150435026663</v>
      </c>
      <c r="X12" s="313">
        <f>'Data 2017-2018'!DG12</f>
        <v>4.8027444253859359</v>
      </c>
    </row>
    <row r="13" spans="1:24" ht="19.899999999999999" customHeight="1">
      <c r="A13" s="316" t="s">
        <v>9</v>
      </c>
      <c r="B13" s="317">
        <f>'Data 2017-2018'!CK13</f>
        <v>11.715445154943433</v>
      </c>
      <c r="C13" s="317">
        <f>'Data 2017-2018'!CL13</f>
        <v>4.058042302016724E-2</v>
      </c>
      <c r="D13" s="317">
        <f>'Data 2017-2018'!CM13</f>
        <v>164.36628955566488</v>
      </c>
      <c r="E13" s="387">
        <f>'Data 2017-2018'!CN13</f>
        <v>93.853090670601745</v>
      </c>
      <c r="F13" s="387">
        <f>'Data 2017-2018'!CO13</f>
        <v>3947.655172413793</v>
      </c>
      <c r="G13" s="387">
        <f>'Data 2017-2018'!CP13</f>
        <v>230.41810132808658</v>
      </c>
      <c r="H13" s="387">
        <f>'Data 2017-2018'!CQ13</f>
        <v>367.02574192490573</v>
      </c>
      <c r="I13" s="387">
        <f>'Data 2017-2018'!CR13</f>
        <v>15437.862068965518</v>
      </c>
      <c r="J13" s="318">
        <f>'Data 2017-2018'!CS13</f>
        <v>0.25571255623210287</v>
      </c>
      <c r="K13" s="318">
        <f>'Data 2017-2018'!CT13</f>
        <v>4.3976837196025463E-3</v>
      </c>
      <c r="L13" s="318">
        <f>'Data 2017-2018'!CU13</f>
        <v>1.0796724174685714E-2</v>
      </c>
      <c r="M13" s="318">
        <f>'Data 2017-2018'!CV13</f>
        <v>1.7197762145128671E-2</v>
      </c>
      <c r="N13" s="317">
        <f>'Data 2017-2018'!CW13</f>
        <v>325.27999999999997</v>
      </c>
      <c r="O13" s="317">
        <f>'Data 2017-2018'!CX13</f>
        <v>1.3047220855878012</v>
      </c>
      <c r="P13" s="317">
        <f>'Data 2017-2018'!CY13</f>
        <v>15.043039842597148</v>
      </c>
      <c r="Q13" s="317">
        <f>'Data 2017-2018'!CZ13</f>
        <v>0.11136769182323922</v>
      </c>
      <c r="R13" s="387">
        <f>'Data 2017-2018'!DA13</f>
        <v>281.3056864593151</v>
      </c>
      <c r="S13" s="317">
        <f>'Data 2017-2018'!DB13</f>
        <v>1.5379570421380555</v>
      </c>
      <c r="T13" s="317">
        <f>'Data 2017-2018'!DC13</f>
        <v>0.63985899327758655</v>
      </c>
      <c r="U13" s="319">
        <f>'Data 2017-2018'!DD13</f>
        <v>26.807673389080175</v>
      </c>
      <c r="V13" s="317">
        <f>'Data 2017-2018'!DE13</f>
        <v>3.7711100180357433</v>
      </c>
      <c r="W13" s="317">
        <f>'Data 2017-2018'!DF13</f>
        <v>0.94277750450893583</v>
      </c>
      <c r="X13" s="317">
        <f>'Data 2017-2018'!DG13</f>
        <v>8.5333333333333332</v>
      </c>
    </row>
    <row r="14" spans="1:24" ht="19.899999999999999" customHeight="1">
      <c r="A14" s="27" t="s">
        <v>67</v>
      </c>
      <c r="B14" s="313">
        <f>'Data 2017-2018'!CK14</f>
        <v>23.126985567758918</v>
      </c>
      <c r="C14" s="313">
        <f>'Data 2017-2018'!CL14</f>
        <v>3.0256270612084357E-2</v>
      </c>
      <c r="D14" s="313">
        <f>'Data 2017-2018'!CM14</f>
        <v>36.145351124020458</v>
      </c>
      <c r="E14" s="386">
        <f>'Data 2017-2018'!CN14</f>
        <v>110.74934696882596</v>
      </c>
      <c r="F14" s="386">
        <f>'Data 2017-2018'!CO14</f>
        <v>1555.4008498583569</v>
      </c>
      <c r="G14" s="386">
        <f>'Data 2017-2018'!CP14</f>
        <v>405.67748832612227</v>
      </c>
      <c r="H14" s="386">
        <f>'Data 2017-2018'!CQ14</f>
        <v>537.38565651064516</v>
      </c>
      <c r="I14" s="386">
        <f>'Data 2017-2018'!CR14</f>
        <v>7547.2237960339944</v>
      </c>
      <c r="J14" s="314">
        <f>'Data 2017-2018'!CS14</f>
        <v>0.20608913845587931</v>
      </c>
      <c r="K14" s="314">
        <f>'Data 2017-2018'!CT14</f>
        <v>6.2883296671600915E-3</v>
      </c>
      <c r="L14" s="314">
        <f>'Data 2017-2018'!CU14</f>
        <v>2.3034300923311254E-2</v>
      </c>
      <c r="M14" s="314">
        <f>'Data 2017-2018'!CV14</f>
        <v>3.0512669004661451E-2</v>
      </c>
      <c r="N14" s="313">
        <f>'Data 2017-2018'!CW14</f>
        <v>183.27726432532344</v>
      </c>
      <c r="O14" s="313">
        <f>'Data 2017-2018'!CX14</f>
        <v>7.605518743759645</v>
      </c>
      <c r="P14" s="313">
        <f>'Data 2017-2018'!CY14</f>
        <v>98.63211400562767</v>
      </c>
      <c r="Q14" s="313">
        <f>'Data 2017-2018'!CZ14</f>
        <v>0.32885906040268459</v>
      </c>
      <c r="R14" s="386">
        <f>'Data 2017-2018'!DA14</f>
        <v>70.657331158584284</v>
      </c>
      <c r="S14" s="313">
        <f>'Data 2017-2018'!DB14</f>
        <v>1.0254858652789125</v>
      </c>
      <c r="T14" s="313">
        <f>'Data 2017-2018'!DC14</f>
        <v>1.3087854124433957</v>
      </c>
      <c r="U14" s="315">
        <f>'Data 2017-2018'!DD14</f>
        <v>90.778897259790426</v>
      </c>
      <c r="V14" s="313">
        <f>'Data 2017-2018'!DE14</f>
        <v>13.514467540064347</v>
      </c>
      <c r="W14" s="313">
        <f>'Data 2017-2018'!DF14</f>
        <v>3.6610087440622072</v>
      </c>
      <c r="X14" s="313">
        <f>'Data 2017-2018'!DG14</f>
        <v>5.8317929759704246</v>
      </c>
    </row>
    <row r="15" spans="1:24" ht="19.899999999999999" customHeight="1">
      <c r="A15" s="316" t="s">
        <v>4</v>
      </c>
      <c r="B15" s="317">
        <f>'Data 2017-2018'!CK15</f>
        <v>13.438312937735704</v>
      </c>
      <c r="C15" s="317">
        <f>'Data 2017-2018'!CL15</f>
        <v>2.709151081351497E-2</v>
      </c>
      <c r="D15" s="317">
        <f>'Data 2017-2018'!CM15</f>
        <v>18.678519202647578</v>
      </c>
      <c r="E15" s="387">
        <f>'Data 2017-2018'!CN15</f>
        <v>61.501269914569384</v>
      </c>
      <c r="F15" s="387">
        <f>'Data 2017-2018'!CO15</f>
        <v>803.90945674044269</v>
      </c>
      <c r="G15" s="387">
        <f>'Data 2017-2018'!CP15</f>
        <v>331.2440421765566</v>
      </c>
      <c r="H15" s="387">
        <f>'Data 2017-2018'!CQ15</f>
        <v>404.31966135611481</v>
      </c>
      <c r="I15" s="387">
        <f>'Data 2017-2018'!CR15</f>
        <v>5285.035573440643</v>
      </c>
      <c r="J15" s="318">
        <f>'Data 2017-2018'!CS15</f>
        <v>0.15211051005605336</v>
      </c>
      <c r="K15" s="318">
        <f>'Data 2017-2018'!CT15</f>
        <v>3.2099792471266086E-3</v>
      </c>
      <c r="L15" s="318">
        <f>'Data 2017-2018'!CU15</f>
        <v>1.7288854402487546E-2</v>
      </c>
      <c r="M15" s="318">
        <f>'Data 2017-2018'!CV15</f>
        <v>2.1102941841058306E-2</v>
      </c>
      <c r="N15" s="317">
        <f>'Data 2017-2018'!CW15</f>
        <v>227.62789067974771</v>
      </c>
      <c r="O15" s="317">
        <f>'Data 2017-2018'!CX15</f>
        <v>5.8843992919264219</v>
      </c>
      <c r="P15" s="317">
        <f>'Data 2017-2018'!CY15</f>
        <v>105.05887785730778</v>
      </c>
      <c r="Q15" s="317">
        <f>'Data 2017-2018'!CZ15</f>
        <v>0.4378822936473391</v>
      </c>
      <c r="R15" s="387">
        <f>'Data 2017-2018'!DA15</f>
        <v>68.710439468452435</v>
      </c>
      <c r="S15" s="317">
        <f>'Data 2017-2018'!DB15</f>
        <v>9.2435927037635643</v>
      </c>
      <c r="T15" s="317">
        <f>'Data 2017-2018'!DC15</f>
        <v>3.3812052643731239</v>
      </c>
      <c r="U15" s="319">
        <f>'Data 2017-2018'!DD15</f>
        <v>73.747402447471714</v>
      </c>
      <c r="V15" s="317">
        <f>'Data 2017-2018'!DE15</f>
        <v>14.069114138382204</v>
      </c>
      <c r="W15" s="317">
        <f>'Data 2017-2018'!DF15</f>
        <v>2.1703994458554607</v>
      </c>
      <c r="X15" s="317">
        <f>'Data 2017-2018'!DG15</f>
        <v>2.6629292221443586</v>
      </c>
    </row>
    <row r="16" spans="1:24" ht="19.899999999999999" customHeight="1">
      <c r="A16" s="27" t="s">
        <v>115</v>
      </c>
      <c r="B16" s="313">
        <f>'Data 2017-2018'!CK16</f>
        <v>34.659090909090907</v>
      </c>
      <c r="C16" s="313">
        <f>'Data 2017-2018'!CL16</f>
        <v>1.1363636363636364E-2</v>
      </c>
      <c r="D16" s="313">
        <f>'Data 2017-2018'!CM16</f>
        <v>484.72916666666669</v>
      </c>
      <c r="E16" s="386">
        <f>'Data 2017-2018'!CN16</f>
        <v>71.496212121212125</v>
      </c>
      <c r="F16" s="386">
        <f>'Data 2017-2018'!CO16</f>
        <v>1348.2142857142858</v>
      </c>
      <c r="G16" s="386">
        <f>'Data 2017-2018'!CP16</f>
        <v>367.89000000000004</v>
      </c>
      <c r="H16" s="386">
        <f>'Data 2017-2018'!CQ16</f>
        <v>452.64378787878792</v>
      </c>
      <c r="I16" s="386">
        <f>'Data 2017-2018'!CR16</f>
        <v>8535.5685714285719</v>
      </c>
      <c r="J16" s="314">
        <f>'Data 2017-2018'!CS16</f>
        <v>0.15795248722237601</v>
      </c>
      <c r="K16" s="314">
        <f>'Data 2017-2018'!CT16</f>
        <v>2.680858908845684E-3</v>
      </c>
      <c r="L16" s="314">
        <f>'Data 2017-2018'!CU16</f>
        <v>1.3794593513613935E-2</v>
      </c>
      <c r="M16" s="314">
        <f>'Data 2017-2018'!CV16</f>
        <v>1.697256533270915E-2</v>
      </c>
      <c r="N16" s="313">
        <f>'Data 2017-2018'!CW16</f>
        <v>160</v>
      </c>
      <c r="O16" s="313">
        <f>'Data 2017-2018'!CX16</f>
        <v>1.1306818181818181</v>
      </c>
      <c r="P16" s="313">
        <f>'Data 2017-2018'!CY16</f>
        <v>10.939393939393939</v>
      </c>
      <c r="Q16" s="313">
        <f>'Data 2017-2018'!CZ16</f>
        <v>3.2622950819672134E-2</v>
      </c>
      <c r="R16" s="386">
        <f>'Data 2017-2018'!DA16</f>
        <v>400.32817420435515</v>
      </c>
      <c r="S16" s="313">
        <f>'Data 2017-2018'!DB16</f>
        <v>3.9223484848484849</v>
      </c>
      <c r="T16" s="313">
        <f>'Data 2017-2018'!DC16</f>
        <v>0.46401515151515149</v>
      </c>
      <c r="U16" s="315">
        <f>'Data 2017-2018'!DD16</f>
        <v>110.60606060606059</v>
      </c>
      <c r="V16" s="313">
        <f>'Data 2017-2018'!DE16</f>
        <v>22.916666666666664</v>
      </c>
      <c r="W16" s="313">
        <f>'Data 2017-2018'!DF16</f>
        <v>3.7878787878787876</v>
      </c>
      <c r="X16" s="313">
        <f>'Data 2017-2018'!DG16</f>
        <v>30.90909090909091</v>
      </c>
    </row>
    <row r="17" spans="1:24" ht="19.899999999999999" customHeight="1">
      <c r="A17" s="316" t="s">
        <v>11</v>
      </c>
      <c r="B17" s="317">
        <f>'Data 2017-2018'!CK17</f>
        <v>14.512987012987011</v>
      </c>
      <c r="C17" s="317">
        <f>'Data 2017-2018'!CL17</f>
        <v>6.7678800073166262E-2</v>
      </c>
      <c r="D17" s="317">
        <f>'Data 2017-2018'!CM17</f>
        <v>112.22654106456922</v>
      </c>
      <c r="E17" s="387">
        <f>'Data 2017-2018'!CN17</f>
        <v>53.529357965977681</v>
      </c>
      <c r="F17" s="387">
        <f>'Data 2017-2018'!CO17</f>
        <v>1035.9115044247787</v>
      </c>
      <c r="G17" s="387">
        <f>'Data 2017-2018'!CP17</f>
        <v>239.36848362904698</v>
      </c>
      <c r="H17" s="387">
        <f>'Data 2017-2018'!CQ17</f>
        <v>321.0394183281507</v>
      </c>
      <c r="I17" s="387">
        <f>'Data 2017-2018'!CR17</f>
        <v>6212.8230088495575</v>
      </c>
      <c r="J17" s="318">
        <f>'Data 2017-2018'!CS17</f>
        <v>0.16673764936635477</v>
      </c>
      <c r="K17" s="318">
        <f>'Data 2017-2018'!CT17</f>
        <v>2.5746382363624706E-3</v>
      </c>
      <c r="L17" s="318">
        <f>'Data 2017-2018'!CU17</f>
        <v>1.1513070097406172E-2</v>
      </c>
      <c r="M17" s="318">
        <f>'Data 2017-2018'!CV17</f>
        <v>1.5441253047207676E-2</v>
      </c>
      <c r="N17" s="317">
        <f>'Data 2017-2018'!CW17</f>
        <v>198.8</v>
      </c>
      <c r="O17" s="317">
        <f>'Data 2017-2018'!CX17</f>
        <v>2.8484543625388694</v>
      </c>
      <c r="P17" s="317">
        <f>'Data 2017-2018'!CY17</f>
        <v>38.415950246936163</v>
      </c>
      <c r="Q17" s="317">
        <f>'Data 2017-2018'!CZ17</f>
        <v>0.19626933862683935</v>
      </c>
      <c r="R17" s="387">
        <f>'Data 2017-2018'!DA17</f>
        <v>112.70653395408573</v>
      </c>
      <c r="S17" s="317">
        <f>'Data 2017-2018'!DB17</f>
        <v>1.7157490396927015</v>
      </c>
      <c r="T17" s="317">
        <f>'Data 2017-2018'!DC17</f>
        <v>0.62282787634900305</v>
      </c>
      <c r="U17" s="319">
        <f>'Data 2017-2018'!DD17</f>
        <v>55.377720870678608</v>
      </c>
      <c r="V17" s="317">
        <f>'Data 2017-2018'!DE17</f>
        <v>13.26138650082312</v>
      </c>
      <c r="W17" s="317">
        <f>'Data 2017-2018'!DF17</f>
        <v>3.0181086519114686</v>
      </c>
      <c r="X17" s="317">
        <f>'Data 2017-2018'!DG17</f>
        <v>18.09090909090909</v>
      </c>
    </row>
    <row r="18" spans="1:24" ht="19.899999999999999" customHeight="1">
      <c r="A18" s="27" t="s">
        <v>12</v>
      </c>
      <c r="B18" s="313">
        <f>'Data 2017-2018'!CK18</f>
        <v>20.971846945001307</v>
      </c>
      <c r="C18" s="313">
        <f>'Data 2017-2018'!CL18</f>
        <v>2.4405125076266018E-2</v>
      </c>
      <c r="D18" s="313">
        <f>'Data 2017-2018'!CM18</f>
        <v>255.71428571428572</v>
      </c>
      <c r="E18" s="386">
        <f>'Data 2017-2018'!CN18</f>
        <v>63.388782358581018</v>
      </c>
      <c r="F18" s="386">
        <f>'Data 2017-2018'!CO18</f>
        <v>850.59590643274851</v>
      </c>
      <c r="G18" s="386">
        <f>'Data 2017-2018'!CP18</f>
        <v>274.18679508411054</v>
      </c>
      <c r="H18" s="386">
        <f>'Data 2017-2018'!CQ18</f>
        <v>357.23031465179122</v>
      </c>
      <c r="I18" s="386">
        <f>'Data 2017-2018'!CR18</f>
        <v>4793.5712280701755</v>
      </c>
      <c r="J18" s="314">
        <f>'Data 2017-2018'!CS18</f>
        <v>0.17744513765683345</v>
      </c>
      <c r="K18" s="314">
        <f>'Data 2017-2018'!CT18</f>
        <v>2.1653487861640528E-3</v>
      </c>
      <c r="L18" s="314">
        <f>'Data 2017-2018'!CU18</f>
        <v>9.3661689312639004E-3</v>
      </c>
      <c r="M18" s="314">
        <f>'Data 2017-2018'!CV18</f>
        <v>1.2202919813738075E-2</v>
      </c>
      <c r="N18" s="313">
        <f>'Data 2017-2018'!CW18</f>
        <v>224.9607843137255</v>
      </c>
      <c r="O18" s="313">
        <f>'Data 2017-2018'!CX18</f>
        <v>2.4134925477207356</v>
      </c>
      <c r="P18" s="313">
        <f>'Data 2017-2018'!CY18</f>
        <v>30.251024143641594</v>
      </c>
      <c r="Q18" s="313">
        <f>'Data 2017-2018'!CZ18</f>
        <v>0.11508249864926645</v>
      </c>
      <c r="R18" s="386">
        <f>'Data 2017-2018'!DA18</f>
        <v>148.01384615384617</v>
      </c>
      <c r="S18" s="313">
        <f>'Data 2017-2018'!DB18</f>
        <v>3.5701211540137714</v>
      </c>
      <c r="T18" s="313">
        <f>'Data 2017-2018'!DC18</f>
        <v>0.37653621546238997</v>
      </c>
      <c r="U18" s="315">
        <f>'Data 2017-2018'!DD18</f>
        <v>62.903338272465803</v>
      </c>
      <c r="V18" s="313">
        <f>'Data 2017-2018'!DE18</f>
        <v>10.110694674453065</v>
      </c>
      <c r="W18" s="313">
        <f>'Data 2017-2018'!DF18</f>
        <v>2.3533513466399376</v>
      </c>
      <c r="X18" s="313">
        <f>'Data 2017-2018'!DG18</f>
        <v>20</v>
      </c>
    </row>
    <row r="19" spans="1:24" ht="19.899999999999999" customHeight="1">
      <c r="A19" s="316" t="s">
        <v>34</v>
      </c>
      <c r="B19" s="317">
        <f>'Data 2017-2018'!CK19</f>
        <v>19.197430956968528</v>
      </c>
      <c r="C19" s="317">
        <f>'Data 2017-2018'!CL19</f>
        <v>1.8111753371868978E-2</v>
      </c>
      <c r="D19" s="317">
        <f>'Data 2017-2018'!CM19</f>
        <v>52.06859344894027</v>
      </c>
      <c r="E19" s="387">
        <f>'Data 2017-2018'!CN19</f>
        <v>70.240006422607578</v>
      </c>
      <c r="F19" s="387">
        <f>'Data 2017-2018'!CO19</f>
        <v>1333.7035365853658</v>
      </c>
      <c r="G19" s="387">
        <f>'Data 2017-2018'!CP19</f>
        <v>239.97913166345538</v>
      </c>
      <c r="H19" s="387">
        <f>'Data 2017-2018'!CQ19</f>
        <v>337.29883879254976</v>
      </c>
      <c r="I19" s="387">
        <f>'Data 2017-2018'!CR19</f>
        <v>6404.5645365853661</v>
      </c>
      <c r="J19" s="318">
        <f>'Data 2017-2018'!CS19</f>
        <v>0.20824265708725892</v>
      </c>
      <c r="K19" s="318">
        <f>'Data 2017-2018'!CT19</f>
        <v>5.1381824700601026E-3</v>
      </c>
      <c r="L19" s="318">
        <f>'Data 2017-2018'!CU19</f>
        <v>1.7554903968467435E-2</v>
      </c>
      <c r="M19" s="318">
        <f>'Data 2017-2018'!CV19</f>
        <v>2.4674015122209444E-2</v>
      </c>
      <c r="N19" s="317">
        <f>'Data 2017-2018'!CW19</f>
        <v>280.54054054054052</v>
      </c>
      <c r="O19" s="317">
        <f>'Data 2017-2018'!CX19</f>
        <v>5.0684649967886966</v>
      </c>
      <c r="P19" s="317">
        <f>'Data 2017-2018'!CY19</f>
        <v>33.376750160565187</v>
      </c>
      <c r="Q19" s="317">
        <f>'Data 2017-2018'!CZ19</f>
        <v>0.26401787865000131</v>
      </c>
      <c r="R19" s="387">
        <f>'Data 2017-2018'!DA19</f>
        <v>66.548518931522125</v>
      </c>
      <c r="S19" s="317">
        <f>'Data 2017-2018'!DB19</f>
        <v>1.2124598587026332</v>
      </c>
      <c r="T19" s="317">
        <f>'Data 2017-2018'!DC19</f>
        <v>0.98522800256904308</v>
      </c>
      <c r="U19" s="319">
        <f>'Data 2017-2018'!DD19</f>
        <v>49.197174052665389</v>
      </c>
      <c r="V19" s="317">
        <f>'Data 2017-2018'!DE19</f>
        <v>8.5806037251123968</v>
      </c>
      <c r="W19" s="317">
        <f>'Data 2017-2018'!DF19</f>
        <v>1.9267822736030831</v>
      </c>
      <c r="X19" s="317">
        <f>'Data 2017-2018'!DG19</f>
        <v>11.009009009009009</v>
      </c>
    </row>
    <row r="20" spans="1:24" ht="19.899999999999999" customHeight="1">
      <c r="A20" s="27" t="s">
        <v>63</v>
      </c>
      <c r="B20" s="313">
        <f>'Data 2017-2018'!CK20</f>
        <v>28.354545454545455</v>
      </c>
      <c r="C20" s="313">
        <f>'Data 2017-2018'!CL20</f>
        <v>0.10909090909090909</v>
      </c>
      <c r="D20" s="313">
        <f>'Data 2017-2018'!CM20</f>
        <v>349.36545454545455</v>
      </c>
      <c r="E20" s="386">
        <f>'Data 2017-2018'!CN20</f>
        <v>251.04545454545453</v>
      </c>
      <c r="F20" s="386">
        <f>'Data 2017-2018'!CO20</f>
        <v>3001.6304347826085</v>
      </c>
      <c r="G20" s="386">
        <f>'Data 2017-2018'!CP20</f>
        <v>546.41454545454542</v>
      </c>
      <c r="H20" s="386">
        <f>'Data 2017-2018'!CQ20</f>
        <v>867.53818181818178</v>
      </c>
      <c r="I20" s="386">
        <f>'Data 2017-2018'!CR20</f>
        <v>10372.739130434782</v>
      </c>
      <c r="J20" s="314">
        <f>'Data 2017-2018'!CS20</f>
        <v>0.28937683643999951</v>
      </c>
      <c r="K20" s="314" t="e">
        <f>'Data 2017-2018'!CT20</f>
        <v>#DIV/0!</v>
      </c>
      <c r="L20" s="314" t="e">
        <f>'Data 2017-2018'!CU20</f>
        <v>#DIV/0!</v>
      </c>
      <c r="M20" s="314" t="e">
        <f>'Data 2017-2018'!CV20</f>
        <v>#DIV/0!</v>
      </c>
      <c r="N20" s="313">
        <f>'Data 2017-2018'!CW20</f>
        <v>91.666666666666671</v>
      </c>
      <c r="O20" s="313">
        <f>'Data 2017-2018'!CX20</f>
        <v>4.3018181818181818</v>
      </c>
      <c r="P20" s="313">
        <f>'Data 2017-2018'!CY20</f>
        <v>0</v>
      </c>
      <c r="Q20" s="313">
        <f>'Data 2017-2018'!CZ20</f>
        <v>0.15171529336325745</v>
      </c>
      <c r="R20" s="386">
        <f>'Data 2017-2018'!DA20</f>
        <v>201.66779374471682</v>
      </c>
      <c r="S20" s="313">
        <f>'Data 2017-2018'!DB20</f>
        <v>2.3363636363636364</v>
      </c>
      <c r="T20" s="313">
        <f>'Data 2017-2018'!DC20</f>
        <v>1.2727272727272727</v>
      </c>
      <c r="U20" s="315">
        <f>'Data 2017-2018'!DD20</f>
        <v>155.45454545454547</v>
      </c>
      <c r="V20" s="313">
        <f>'Data 2017-2018'!DE20</f>
        <v>25.09090909090909</v>
      </c>
      <c r="W20" s="313">
        <f>'Data 2017-2018'!DF20</f>
        <v>2.3636363636363638</v>
      </c>
      <c r="X20" s="313">
        <f>'Data 2017-2018'!DG20</f>
        <v>13.875</v>
      </c>
    </row>
    <row r="21" spans="1:24" ht="19.899999999999999" customHeight="1">
      <c r="A21" s="316" t="s">
        <v>13</v>
      </c>
      <c r="B21" s="317">
        <f>'Data 2017-2018'!CK21</f>
        <v>17.466344814780431</v>
      </c>
      <c r="C21" s="317">
        <f>'Data 2017-2018'!CL21</f>
        <v>2.6459938724352431E-2</v>
      </c>
      <c r="D21" s="317">
        <f>'Data 2017-2018'!CM21</f>
        <v>161.92925447962122</v>
      </c>
      <c r="E21" s="387">
        <f>'Data 2017-2018'!CN21</f>
        <v>266.32253272676633</v>
      </c>
      <c r="F21" s="387">
        <f>'Data 2017-2018'!CO21</f>
        <v>7859.0684931506848</v>
      </c>
      <c r="G21" s="387">
        <f>'Data 2017-2018'!CP21</f>
        <v>564.18902608857115</v>
      </c>
      <c r="H21" s="387">
        <f>'Data 2017-2018'!CQ21</f>
        <v>830.51155881533759</v>
      </c>
      <c r="I21" s="387">
        <f>'Data 2017-2018'!CR21</f>
        <v>24508.054794520547</v>
      </c>
      <c r="J21" s="318">
        <f>'Data 2017-2018'!CS21</f>
        <v>0.32067287914289294</v>
      </c>
      <c r="K21" s="318">
        <f>'Data 2017-2018'!CT21</f>
        <v>8.5039763966451489E-3</v>
      </c>
      <c r="L21" s="318">
        <f>'Data 2017-2018'!CU21</f>
        <v>1.8015186743608282E-2</v>
      </c>
      <c r="M21" s="318">
        <f>'Data 2017-2018'!CV21</f>
        <v>2.6519163140253429E-2</v>
      </c>
      <c r="N21" s="317">
        <f>'Data 2017-2018'!CW21</f>
        <v>134.80600750938672</v>
      </c>
      <c r="O21" s="317">
        <f>'Data 2017-2018'!CX21</f>
        <v>4.0952557794076689</v>
      </c>
      <c r="P21" s="317">
        <f>'Data 2017-2018'!CY21</f>
        <v>0</v>
      </c>
      <c r="Q21" s="317">
        <f>'Data 2017-2018'!CZ21</f>
        <v>0.23446552915537128</v>
      </c>
      <c r="R21" s="387">
        <f>'Data 2017-2018'!DA21</f>
        <v>202.79845839945591</v>
      </c>
      <c r="S21" s="317">
        <f>'Data 2017-2018'!DB21</f>
        <v>2.3233683037786652</v>
      </c>
      <c r="T21" s="317">
        <f>'Data 2017-2018'!DC21</f>
        <v>0</v>
      </c>
      <c r="U21" s="319">
        <f>'Data 2017-2018'!DD21</f>
        <v>88.199795747841435</v>
      </c>
      <c r="V21" s="317">
        <f>'Data 2017-2018'!DE21</f>
        <v>6.2668275926097863</v>
      </c>
      <c r="W21" s="317">
        <f>'Data 2017-2018'!DF21</f>
        <v>1.5783121344350572</v>
      </c>
      <c r="X21" s="317">
        <f>'Data 2017-2018'!DG21</f>
        <v>5.1001251564455572</v>
      </c>
    </row>
    <row r="22" spans="1:24" ht="19.899999999999999" customHeight="1">
      <c r="A22" s="27" t="s">
        <v>14</v>
      </c>
      <c r="B22" s="313">
        <f>'Data 2017-2018'!CK22</f>
        <v>26.386272189349114</v>
      </c>
      <c r="C22" s="313">
        <f>'Data 2017-2018'!CL22</f>
        <v>8.2840236686390539E-2</v>
      </c>
      <c r="D22" s="313">
        <f>'Data 2017-2018'!CM22</f>
        <v>59.561183431952664</v>
      </c>
      <c r="E22" s="386">
        <f>'Data 2017-2018'!CN22</f>
        <v>63.503431952662723</v>
      </c>
      <c r="F22" s="386">
        <f>'Data 2017-2018'!CO22</f>
        <v>745.2833333333333</v>
      </c>
      <c r="G22" s="386">
        <f>'Data 2017-2018'!CP22</f>
        <v>289.66343195266273</v>
      </c>
      <c r="H22" s="386">
        <f>'Data 2017-2018'!CQ22</f>
        <v>353.16686390532544</v>
      </c>
      <c r="I22" s="386">
        <f>'Data 2017-2018'!CR22</f>
        <v>4144.8055555555557</v>
      </c>
      <c r="J22" s="314">
        <f>'Data 2017-2018'!CS22</f>
        <v>0.17981141053393471</v>
      </c>
      <c r="K22" s="314">
        <f>'Data 2017-2018'!CT22</f>
        <v>2.7874836248245809E-3</v>
      </c>
      <c r="L22" s="314">
        <f>'Data 2017-2018'!CU22</f>
        <v>1.2714778531661402E-2</v>
      </c>
      <c r="M22" s="314">
        <f>'Data 2017-2018'!CV22</f>
        <v>1.5502262156485983E-2</v>
      </c>
      <c r="N22" s="313">
        <f>'Data 2017-2018'!CW22</f>
        <v>244.21965317919074</v>
      </c>
      <c r="O22" s="313">
        <f>'Data 2017-2018'!CX22</f>
        <v>5.8892307692307693</v>
      </c>
      <c r="P22" s="313">
        <f>'Data 2017-2018'!CY22</f>
        <v>32.153372781065087</v>
      </c>
      <c r="Q22" s="313">
        <f>'Data 2017-2018'!CZ22</f>
        <v>0.22319298182666261</v>
      </c>
      <c r="R22" s="386">
        <f>'Data 2017-2018'!DA22</f>
        <v>59.968250140663933</v>
      </c>
      <c r="S22" s="313">
        <f>'Data 2017-2018'!DB22</f>
        <v>2.8326627218934912</v>
      </c>
      <c r="T22" s="313">
        <f>'Data 2017-2018'!DC22</f>
        <v>0.54958579881656799</v>
      </c>
      <c r="U22" s="315">
        <f>'Data 2017-2018'!DD22</f>
        <v>68.402366863905328</v>
      </c>
      <c r="V22" s="313">
        <f>'Data 2017-2018'!DE22</f>
        <v>6.8639053254437874</v>
      </c>
      <c r="W22" s="313">
        <f>'Data 2017-2018'!DF22</f>
        <v>1.1834319526627219</v>
      </c>
      <c r="X22" s="313">
        <f>'Data 2017-2018'!DG22</f>
        <v>11.271676300578035</v>
      </c>
    </row>
    <row r="23" spans="1:24" ht="19.899999999999999" customHeight="1">
      <c r="A23" s="316" t="s">
        <v>30</v>
      </c>
      <c r="B23" s="317">
        <f>'Data 2017-2018'!CK23</f>
        <v>140.34659519071536</v>
      </c>
      <c r="C23" s="317">
        <f>'Data 2017-2018'!CL23</f>
        <v>4.6883531200786956E-2</v>
      </c>
      <c r="D23" s="317">
        <f>'Data 2017-2018'!CM23</f>
        <v>178.15949425349598</v>
      </c>
      <c r="E23" s="387">
        <f>'Data 2017-2018'!CN23</f>
        <v>507.6506802398776</v>
      </c>
      <c r="F23" s="387">
        <f>'Data 2017-2018'!CO23</f>
        <v>11520.941136712749</v>
      </c>
      <c r="G23" s="387">
        <f>'Data 2017-2018'!CP23</f>
        <v>566.45960300162892</v>
      </c>
      <c r="H23" s="387">
        <f>'Data 2017-2018'!CQ23</f>
        <v>1201.8662713829963</v>
      </c>
      <c r="I23" s="387">
        <f>'Data 2017-2018'!CR23</f>
        <v>27275.902713773678</v>
      </c>
      <c r="J23" s="318">
        <f>'Data 2017-2018'!CS23</f>
        <v>0.42238532882341417</v>
      </c>
      <c r="K23" s="318">
        <f>'Data 2017-2018'!CT23</f>
        <v>1.6587171074844413E-2</v>
      </c>
      <c r="L23" s="318">
        <f>'Data 2017-2018'!CU23</f>
        <v>1.8508716146182731E-2</v>
      </c>
      <c r="M23" s="318">
        <f>'Data 2017-2018'!CV23</f>
        <v>3.9270234884931296E-2</v>
      </c>
      <c r="N23" s="317">
        <f>'Data 2017-2018'!CW23</f>
        <v>146.82191599310985</v>
      </c>
      <c r="O23" s="317">
        <f>'Data 2017-2018'!CX23</f>
        <v>18.774530375023126</v>
      </c>
      <c r="P23" s="317">
        <f>'Data 2017-2018'!CY23</f>
        <v>292.795278255337</v>
      </c>
      <c r="Q23" s="317">
        <f>'Data 2017-2018'!CZ23</f>
        <v>0.13377261022620918</v>
      </c>
      <c r="R23" s="387">
        <f>'Data 2017-2018'!DA23</f>
        <v>64.015783477700751</v>
      </c>
      <c r="S23" s="317">
        <f>'Data 2017-2018'!DB23</f>
        <v>4.3538510827433408</v>
      </c>
      <c r="T23" s="317">
        <f>'Data 2017-2018'!DC23</f>
        <v>1.1407273039036518</v>
      </c>
      <c r="U23" s="319">
        <f>'Data 2017-2018'!DD23</f>
        <v>86.380311624318068</v>
      </c>
      <c r="V23" s="317">
        <f>'Data 2017-2018'!DE23</f>
        <v>9.033766069680027</v>
      </c>
      <c r="W23" s="317">
        <f>'Data 2017-2018'!DF23</f>
        <v>1.8275101189912144</v>
      </c>
      <c r="X23" s="317">
        <f>'Data 2017-2018'!DG23</f>
        <v>1.6960381608586192</v>
      </c>
    </row>
    <row r="24" spans="1:24" ht="19.899999999999999" customHeight="1">
      <c r="A24" s="27" t="s">
        <v>33</v>
      </c>
      <c r="B24" s="313">
        <f>'Data 2017-2018'!CK24</f>
        <v>23.804812860889772</v>
      </c>
      <c r="C24" s="313">
        <f>'Data 2017-2018'!CL24</f>
        <v>3.191287784348728E-3</v>
      </c>
      <c r="D24" s="313">
        <f>'Data 2017-2018'!CM24</f>
        <v>24.741755008825908</v>
      </c>
      <c r="E24" s="386">
        <f>'Data 2017-2018'!CN24</f>
        <v>122.51264049145833</v>
      </c>
      <c r="F24" s="386">
        <f>'Data 2017-2018'!CO24</f>
        <v>1798.6398243045387</v>
      </c>
      <c r="G24" s="386">
        <f>'Data 2017-2018'!CP24</f>
        <v>205.56979446112115</v>
      </c>
      <c r="H24" s="386">
        <f>'Data 2017-2018'!CQ24</f>
        <v>330.57562853410195</v>
      </c>
      <c r="I24" s="386">
        <f>'Data 2017-2018'!CR24</f>
        <v>4853.2664714494877</v>
      </c>
      <c r="J24" s="314">
        <f>'Data 2017-2018'!CS24</f>
        <v>0.37060397051871602</v>
      </c>
      <c r="K24" s="314">
        <f>'Data 2017-2018'!CT24</f>
        <v>6.6559262710762426E-3</v>
      </c>
      <c r="L24" s="314">
        <f>'Data 2017-2018'!CU24</f>
        <v>1.1168295695895281E-2</v>
      </c>
      <c r="M24" s="314">
        <f>'Data 2017-2018'!CV24</f>
        <v>1.7959673399505872E-2</v>
      </c>
      <c r="N24" s="313">
        <f>'Data 2017-2018'!CW24</f>
        <v>443.68584070796453</v>
      </c>
      <c r="O24" s="313">
        <f>'Data 2017-2018'!CX24</f>
        <v>2.4325591136198179</v>
      </c>
      <c r="P24" s="313">
        <f>'Data 2017-2018'!CY24</f>
        <v>44.778953457062222</v>
      </c>
      <c r="Q24" s="313">
        <f>'Data 2017-2018'!CZ24</f>
        <v>0.10218770161459249</v>
      </c>
      <c r="R24" s="386">
        <f>'Data 2017-2018'!DA24</f>
        <v>135.89623647097409</v>
      </c>
      <c r="S24" s="313">
        <f>'Data 2017-2018'!DB24</f>
        <v>1.1087730495746613</v>
      </c>
      <c r="T24" s="313">
        <f>'Data 2017-2018'!DC24</f>
        <v>0.4541601428101284</v>
      </c>
      <c r="U24" s="315">
        <f>'Data 2017-2018'!DD24</f>
        <v>30.66628105272606</v>
      </c>
      <c r="V24" s="313">
        <f>'Data 2017-2018'!DE24</f>
        <v>7.4596351959151521</v>
      </c>
      <c r="W24" s="313">
        <f>'Data 2017-2018'!DF24</f>
        <v>0.74795807445673312</v>
      </c>
      <c r="X24" s="313">
        <f>'Data 2017-2018'!DG24</f>
        <v>6.2831858407079642</v>
      </c>
    </row>
    <row r="25" spans="1:24" ht="19.899999999999999" customHeight="1">
      <c r="A25" s="316" t="s">
        <v>15</v>
      </c>
      <c r="B25" s="317">
        <f>'Data 2017-2018'!CK25</f>
        <v>89.861228780319436</v>
      </c>
      <c r="C25" s="317">
        <f>'Data 2017-2018'!CL25</f>
        <v>0.43106153315133827</v>
      </c>
      <c r="D25" s="317">
        <f>'Data 2017-2018'!CM25</f>
        <v>92.642144403652452</v>
      </c>
      <c r="E25" s="387">
        <f>'Data 2017-2018'!CN25</f>
        <v>41.540368383068184</v>
      </c>
      <c r="F25" s="387">
        <f>'Data 2017-2018'!CO25</f>
        <v>572.47567567567569</v>
      </c>
      <c r="G25" s="387">
        <f>'Data 2017-2018'!CP25</f>
        <v>277.20237534908534</v>
      </c>
      <c r="H25" s="387">
        <f>'Data 2017-2018'!CQ25</f>
        <v>456.01446546800969</v>
      </c>
      <c r="I25" s="387">
        <f>'Data 2017-2018'!CR25</f>
        <v>6284.4216216216219</v>
      </c>
      <c r="J25" s="318">
        <f>'Data 2017-2018'!CS25</f>
        <v>9.1094409341675425E-2</v>
      </c>
      <c r="K25" s="318">
        <f>'Data 2017-2018'!CT25</f>
        <v>1.7188705623989063E-3</v>
      </c>
      <c r="L25" s="318">
        <f>'Data 2017-2018'!CU25</f>
        <v>1.1470167968197552E-2</v>
      </c>
      <c r="M25" s="318">
        <f>'Data 2017-2018'!CV25</f>
        <v>1.8869111450646708E-2</v>
      </c>
      <c r="N25" s="317">
        <f>'Data 2017-2018'!CW25</f>
        <v>178.91368421052633</v>
      </c>
      <c r="O25" s="317">
        <f>'Data 2017-2018'!CX25</f>
        <v>23.331450626000187</v>
      </c>
      <c r="P25" s="317">
        <f>'Data 2017-2018'!CY25</f>
        <v>9.2017320907464928</v>
      </c>
      <c r="Q25" s="317">
        <f>'Data 2017-2018'!CZ25</f>
        <v>0.25963867779994149</v>
      </c>
      <c r="R25" s="387">
        <f>'Data 2017-2018'!DA25</f>
        <v>19.545054132203617</v>
      </c>
      <c r="S25" s="317">
        <f>'Data 2017-2018'!DB25</f>
        <v>0.89938498227117258</v>
      </c>
      <c r="T25" s="317">
        <f>'Data 2017-2018'!DC25</f>
        <v>0.74013932034265273</v>
      </c>
      <c r="U25" s="319">
        <f>'Data 2017-2018'!DD25</f>
        <v>131.18155574382629</v>
      </c>
      <c r="V25" s="317">
        <f>'Data 2017-2018'!DE25</f>
        <v>15.414666290125199</v>
      </c>
      <c r="W25" s="317">
        <f>'Data 2017-2018'!DF25</f>
        <v>1.2551382220967084</v>
      </c>
      <c r="X25" s="317">
        <f>'Data 2017-2018'!DG25</f>
        <v>5.7894736842105265</v>
      </c>
    </row>
    <row r="26" spans="1:24" ht="19.899999999999999" customHeight="1">
      <c r="A26" s="27" t="s">
        <v>5</v>
      </c>
      <c r="B26" s="313">
        <f>'Data 2017-2018'!CK26</f>
        <v>117.61784138598945</v>
      </c>
      <c r="C26" s="313">
        <f>'Data 2017-2018'!CL26</f>
        <v>5.3803938448294418E-2</v>
      </c>
      <c r="D26" s="313">
        <f>'Data 2017-2018'!CM26</f>
        <v>58.014527063381038</v>
      </c>
      <c r="E26" s="386">
        <f>'Data 2017-2018'!CN26</f>
        <v>406.08690691918645</v>
      </c>
      <c r="F26" s="386">
        <f>'Data 2017-2018'!CO26</f>
        <v>3974.0581571187868</v>
      </c>
      <c r="G26" s="386">
        <f>'Data 2017-2018'!CP26</f>
        <v>490.44125384698157</v>
      </c>
      <c r="H26" s="386">
        <f>'Data 2017-2018'!CQ26</f>
        <v>997.69000322823615</v>
      </c>
      <c r="I26" s="386">
        <f>'Data 2017-2018'!CR26</f>
        <v>9763.6196293176054</v>
      </c>
      <c r="J26" s="314">
        <f>'Data 2017-2018'!CS26</f>
        <v>0.40702713829466741</v>
      </c>
      <c r="K26" s="314">
        <f>'Data 2017-2018'!CT26</f>
        <v>7.7299804341921501E-3</v>
      </c>
      <c r="L26" s="314">
        <f>'Data 2017-2018'!CU26</f>
        <v>9.3356895574874654E-3</v>
      </c>
      <c r="M26" s="314">
        <f>'Data 2017-2018'!CV26</f>
        <v>1.8991314600246698E-2</v>
      </c>
      <c r="N26" s="313">
        <f>'Data 2017-2018'!CW26</f>
        <v>142.39963224026968</v>
      </c>
      <c r="O26" s="313">
        <f>'Data 2017-2018'!CX26</f>
        <v>5.3813407941461318</v>
      </c>
      <c r="P26" s="313">
        <f>'Data 2017-2018'!CY26</f>
        <v>239.68318088884106</v>
      </c>
      <c r="Q26" s="313">
        <f>'Data 2017-2018'!CZ26</f>
        <v>4.5752759366549239E-2</v>
      </c>
      <c r="R26" s="386">
        <f>'Data 2017-2018'!DA26</f>
        <v>185.39803394602546</v>
      </c>
      <c r="S26" s="313">
        <f>'Data 2017-2018'!DB26</f>
        <v>2.1400839341439792</v>
      </c>
      <c r="T26" s="313">
        <f>'Data 2017-2018'!DC26</f>
        <v>0.72536317658452598</v>
      </c>
      <c r="U26" s="315">
        <f>'Data 2017-2018'!DD26</f>
        <v>80.50575702141397</v>
      </c>
      <c r="V26" s="313">
        <f>'Data 2017-2018'!DE26</f>
        <v>10.285160873775961</v>
      </c>
      <c r="W26" s="313">
        <f>'Data 2017-2018'!DF26</f>
        <v>1.2310341116969763</v>
      </c>
      <c r="X26" s="313">
        <f>'Data 2017-2018'!DG26</f>
        <v>2.3107569721115535</v>
      </c>
    </row>
    <row r="27" spans="1:24" ht="19.899999999999999" customHeight="1">
      <c r="A27" s="316" t="s">
        <v>72</v>
      </c>
      <c r="B27" s="317">
        <f>'Data 2017-2018'!CK27</f>
        <v>27.037840615498808</v>
      </c>
      <c r="C27" s="317">
        <f>'Data 2017-2018'!CL27</f>
        <v>1.9412763892259162E-2</v>
      </c>
      <c r="D27" s="317">
        <f>'Data 2017-2018'!CM27</f>
        <v>57.441226429907076</v>
      </c>
      <c r="E27" s="387">
        <f>'Data 2017-2018'!CN27</f>
        <v>182.29498836661577</v>
      </c>
      <c r="F27" s="387">
        <f>'Data 2017-2018'!CO27</f>
        <v>2530.3718967327773</v>
      </c>
      <c r="G27" s="387">
        <f>'Data 2017-2018'!CP27</f>
        <v>284.87146180966926</v>
      </c>
      <c r="H27" s="387">
        <f>'Data 2017-2018'!CQ27</f>
        <v>487.11506344833492</v>
      </c>
      <c r="I27" s="387">
        <f>'Data 2017-2018'!CR27</f>
        <v>6761.4709437102501</v>
      </c>
      <c r="J27" s="318">
        <f>'Data 2017-2018'!CS27</f>
        <v>0.37423393782186037</v>
      </c>
      <c r="K27" s="318">
        <f>'Data 2017-2018'!CT27</f>
        <v>1.0085380601534407E-2</v>
      </c>
      <c r="L27" s="318">
        <f>'Data 2017-2018'!CU27</f>
        <v>1.5760373560506157E-2</v>
      </c>
      <c r="M27" s="318">
        <f>'Data 2017-2018'!CV27</f>
        <v>2.6949401383086647E-2</v>
      </c>
      <c r="N27" s="317">
        <f>'Data 2017-2018'!CW27</f>
        <v>289.01402640264024</v>
      </c>
      <c r="O27" s="317">
        <f>'Data 2017-2018'!CX27</f>
        <v>5.1031303081776267</v>
      </c>
      <c r="P27" s="317">
        <f>'Data 2017-2018'!CY27</f>
        <v>120.1344619381361</v>
      </c>
      <c r="Q27" s="317">
        <f>'Data 2017-2018'!CZ27</f>
        <v>0.18874030588272558</v>
      </c>
      <c r="R27" s="387">
        <f>'Data 2017-2018'!DA27</f>
        <v>95.454169114150659</v>
      </c>
      <c r="S27" s="317">
        <f>'Data 2017-2018'!DB27</f>
        <v>1.9723939078179198</v>
      </c>
      <c r="T27" s="317">
        <f>'Data 2017-2018'!DC27</f>
        <v>0.60664887163309877</v>
      </c>
      <c r="U27" s="319">
        <f>'Data 2017-2018'!DD27</f>
        <v>59.859257461781112</v>
      </c>
      <c r="V27" s="317">
        <f>'Data 2017-2018'!DE27</f>
        <v>7.3939791883751802</v>
      </c>
      <c r="W27" s="317">
        <f>'Data 2017-2018'!DF27</f>
        <v>1.3703127453359407</v>
      </c>
      <c r="X27" s="317">
        <f>'Data 2017-2018'!DG27</f>
        <v>5.9612211221122111</v>
      </c>
    </row>
    <row r="28" spans="1:24" ht="19.899999999999999" customHeight="1">
      <c r="A28" s="27" t="s">
        <v>10</v>
      </c>
      <c r="B28" s="313">
        <f>'Data 2017-2018'!CK28</f>
        <v>238.50071412463356</v>
      </c>
      <c r="C28" s="313">
        <f>'Data 2017-2018'!CL28</f>
        <v>1.6913478162820416E-2</v>
      </c>
      <c r="D28" s="313">
        <f>'Data 2017-2018'!CM28</f>
        <v>139.0547244982335</v>
      </c>
      <c r="E28" s="386">
        <f>'Data 2017-2018'!CN28</f>
        <v>575.84716981132078</v>
      </c>
      <c r="F28" s="386">
        <f>'Data 2017-2018'!CO28</f>
        <v>8149.4626595744676</v>
      </c>
      <c r="G28" s="386">
        <f>'Data 2017-2018'!CP28</f>
        <v>576.46245207847858</v>
      </c>
      <c r="H28" s="386">
        <f>'Data 2017-2018'!CQ28</f>
        <v>1152.3096218897992</v>
      </c>
      <c r="I28" s="386">
        <f>'Data 2017-2018'!CR28</f>
        <v>16307.632872340426</v>
      </c>
      <c r="J28" s="314">
        <f>'Data 2017-2018'!CS28</f>
        <v>0.49973302216024684</v>
      </c>
      <c r="K28" s="314">
        <f>'Data 2017-2018'!CT28</f>
        <v>1.4132841790659274E-2</v>
      </c>
      <c r="L28" s="314">
        <f>'Data 2017-2018'!CU28</f>
        <v>1.414794247603937E-2</v>
      </c>
      <c r="M28" s="314">
        <f>'Data 2017-2018'!CV28</f>
        <v>2.8280784266698646E-2</v>
      </c>
      <c r="N28" s="313">
        <f>'Data 2017-2018'!CW28</f>
        <v>116.1834061135371</v>
      </c>
      <c r="O28" s="313">
        <f>'Data 2017-2018'!CX28</f>
        <v>6.4068255280763742</v>
      </c>
      <c r="P28" s="313">
        <f>'Data 2017-2018'!CY28</f>
        <v>0</v>
      </c>
      <c r="Q28" s="313">
        <f>'Data 2017-2018'!CZ28</f>
        <v>2.686291968387295E-2</v>
      </c>
      <c r="R28" s="386">
        <f>'Data 2017-2018'!DA28</f>
        <v>179.85656341663733</v>
      </c>
      <c r="S28" s="313">
        <f>'Data 2017-2018'!DB28</f>
        <v>0.6366984890626175</v>
      </c>
      <c r="T28" s="313">
        <f>'Data 2017-2018'!DC28</f>
        <v>0.95993384950762994</v>
      </c>
      <c r="U28" s="315">
        <f>'Data 2017-2018'!DD28</f>
        <v>159.68954371194468</v>
      </c>
      <c r="V28" s="313">
        <f>'Data 2017-2018'!DE28</f>
        <v>23.265428850635196</v>
      </c>
      <c r="W28" s="313">
        <f>'Data 2017-2018'!DF28</f>
        <v>3.1571825903931447</v>
      </c>
      <c r="X28" s="313">
        <f>'Data 2017-2018'!DG28</f>
        <v>4.0174672489082965</v>
      </c>
    </row>
    <row r="29" spans="1:24" ht="19.899999999999999" customHeight="1">
      <c r="A29" s="316" t="s">
        <v>16</v>
      </c>
      <c r="B29" s="317">
        <f>'Data 2017-2018'!CK29</f>
        <v>181.02999940359038</v>
      </c>
      <c r="C29" s="317">
        <f>'Data 2017-2018'!CL29</f>
        <v>0.1412894375857339</v>
      </c>
      <c r="D29" s="317">
        <f>'Data 2017-2018'!CM29</f>
        <v>97.661179698216742</v>
      </c>
      <c r="E29" s="387">
        <f>'Data 2017-2018'!CN29</f>
        <v>519.96792688018138</v>
      </c>
      <c r="F29" s="387">
        <f>'Data 2017-2018'!CO29</f>
        <v>11206.043997429306</v>
      </c>
      <c r="G29" s="387">
        <f>'Data 2017-2018'!CP29</f>
        <v>610.47026898073602</v>
      </c>
      <c r="H29" s="387">
        <f>'Data 2017-2018'!CQ29</f>
        <v>1206.4301508916326</v>
      </c>
      <c r="I29" s="387">
        <f>'Data 2017-2018'!CR29</f>
        <v>26000.275501285352</v>
      </c>
      <c r="J29" s="318">
        <f>'Data 2017-2018'!CS29</f>
        <v>0.43099712527566575</v>
      </c>
      <c r="K29" s="318">
        <f>'Data 2017-2018'!CT29</f>
        <v>1.5920931756756757E-2</v>
      </c>
      <c r="L29" s="318">
        <f>'Data 2017-2018'!CU29</f>
        <v>1.86920288531775E-2</v>
      </c>
      <c r="M29" s="318">
        <f>'Data 2017-2018'!CV29</f>
        <v>3.6939763221329441E-2</v>
      </c>
      <c r="N29" s="317">
        <f>'Data 2017-2018'!CW29</f>
        <v>112.49999999999999</v>
      </c>
      <c r="O29" s="317">
        <f>'Data 2017-2018'!CX29</f>
        <v>11.665294924554184</v>
      </c>
      <c r="P29" s="317">
        <f>'Data 2017-2018'!CY29</f>
        <v>133.3909465020576</v>
      </c>
      <c r="Q29" s="317">
        <f>'Data 2017-2018'!CZ29</f>
        <v>6.443846303367344E-2</v>
      </c>
      <c r="R29" s="387">
        <f>'Data 2017-2018'!DA29</f>
        <v>103.42045860771404</v>
      </c>
      <c r="S29" s="317">
        <f>'Data 2017-2018'!DB29</f>
        <v>2.2350450289258661</v>
      </c>
      <c r="T29" s="317">
        <f>'Data 2017-2018'!DC29</f>
        <v>0.7784338283533131</v>
      </c>
      <c r="U29" s="319">
        <f>'Data 2017-2018'!DD29</f>
        <v>183.0212918232242</v>
      </c>
      <c r="V29" s="317">
        <f>'Data 2017-2018'!DE29</f>
        <v>14.176656527703228</v>
      </c>
      <c r="W29" s="317">
        <f>'Data 2017-2018'!DF29</f>
        <v>1.7057314963917221</v>
      </c>
      <c r="X29" s="317">
        <f>'Data 2017-2018'!DG29</f>
        <v>0.66760601180891022</v>
      </c>
    </row>
    <row r="30" spans="1:24" ht="19.899999999999999" customHeight="1">
      <c r="A30" s="27" t="s">
        <v>17</v>
      </c>
      <c r="B30" s="313">
        <f>'Data 2017-2018'!CK30</f>
        <v>10.46530352394862</v>
      </c>
      <c r="C30" s="313">
        <f>'Data 2017-2018'!CL30</f>
        <v>2.4716324008538366E-2</v>
      </c>
      <c r="D30" s="313">
        <f>'Data 2017-2018'!CM30</f>
        <v>73.103771111860084</v>
      </c>
      <c r="E30" s="386">
        <f>'Data 2017-2018'!CN30</f>
        <v>49.741040332546902</v>
      </c>
      <c r="F30" s="386">
        <f>'Data 2017-2018'!CO30</f>
        <v>619.22377622377621</v>
      </c>
      <c r="G30" s="386">
        <f>'Data 2017-2018'!CP30</f>
        <v>448.17735834924912</v>
      </c>
      <c r="H30" s="386">
        <f>'Data 2017-2018'!CQ30</f>
        <v>520.00973673370027</v>
      </c>
      <c r="I30" s="386">
        <f>'Data 2017-2018'!CR30</f>
        <v>6473.575757575758</v>
      </c>
      <c r="J30" s="314">
        <f>'Data 2017-2018'!CS30</f>
        <v>9.5654055720151926E-2</v>
      </c>
      <c r="K30" s="314">
        <f>'Data 2017-2018'!CT30</f>
        <v>2.4927778067320079E-3</v>
      </c>
      <c r="L30" s="314">
        <f>'Data 2017-2018'!CU30</f>
        <v>2.2460458504760465E-2</v>
      </c>
      <c r="M30" s="314">
        <f>'Data 2017-2018'!CV30</f>
        <v>2.606034619195809E-2</v>
      </c>
      <c r="N30" s="313">
        <f>'Data 2017-2018'!CW30</f>
        <v>194.98357064622127</v>
      </c>
      <c r="O30" s="313">
        <f>'Data 2017-2018'!CX30</f>
        <v>7.7867655319627005</v>
      </c>
      <c r="P30" s="313">
        <f>'Data 2017-2018'!CY30</f>
        <v>16.996030408568323</v>
      </c>
      <c r="Q30" s="313">
        <f>'Data 2017-2018'!CZ30</f>
        <v>0.74405539353384265</v>
      </c>
      <c r="R30" s="386">
        <f>'Data 2017-2018'!DA30</f>
        <v>66.781224450536243</v>
      </c>
      <c r="S30" s="313">
        <f>'Data 2017-2018'!DB30</f>
        <v>3.6171965696738191</v>
      </c>
      <c r="T30" s="313">
        <f>'Data 2017-2018'!DC30</f>
        <v>0.94876980114593856</v>
      </c>
      <c r="U30" s="315">
        <f>'Data 2017-2018'!DD30</f>
        <v>48.121184885593372</v>
      </c>
      <c r="V30" s="313">
        <f>'Data 2017-2018'!DE30</f>
        <v>8.6319889151031717</v>
      </c>
      <c r="W30" s="313">
        <f>'Data 2017-2018'!DF30</f>
        <v>1.4605100550499943</v>
      </c>
      <c r="X30" s="313">
        <f>'Data 2017-2018'!DG30</f>
        <v>4.2533771449434097</v>
      </c>
    </row>
    <row r="31" spans="1:24" ht="19.899999999999999" customHeight="1">
      <c r="A31" s="316" t="s">
        <v>68</v>
      </c>
      <c r="B31" s="317">
        <f>'Data 2017-2018'!CK31</f>
        <v>45.725266373166221</v>
      </c>
      <c r="C31" s="317">
        <f>'Data 2017-2018'!CL31</f>
        <v>5.3059527053188589E-3</v>
      </c>
      <c r="D31" s="317">
        <f>'Data 2017-2018'!CM31</f>
        <v>138.60166635595772</v>
      </c>
      <c r="E31" s="387">
        <f>'Data 2017-2018'!CN31</f>
        <v>164.98888618014425</v>
      </c>
      <c r="F31" s="387">
        <f>'Data 2017-2018'!CO31</f>
        <v>2158.1635715625584</v>
      </c>
      <c r="G31" s="387">
        <f>'Data 2017-2018'!CP31</f>
        <v>252.77458305250025</v>
      </c>
      <c r="H31" s="387">
        <f>'Data 2017-2018'!CQ31</f>
        <v>433.46679477435362</v>
      </c>
      <c r="I31" s="387">
        <f>'Data 2017-2018'!CR31</f>
        <v>5670.0318889514156</v>
      </c>
      <c r="J31" s="318">
        <f>'Data 2017-2018'!CS31</f>
        <v>0.38062635516529297</v>
      </c>
      <c r="K31" s="318">
        <f>'Data 2017-2018'!CT31</f>
        <v>7.8856658540381319E-3</v>
      </c>
      <c r="L31" s="318">
        <f>'Data 2017-2018'!CU31</f>
        <v>1.2081394962382091E-2</v>
      </c>
      <c r="M31" s="318">
        <f>'Data 2017-2018'!CV31</f>
        <v>2.0717603358321467E-2</v>
      </c>
      <c r="N31" s="317">
        <f>'Data 2017-2018'!CW31</f>
        <v>323.8875986994891</v>
      </c>
      <c r="O31" s="317">
        <f>'Data 2017-2018'!CX31</f>
        <v>3.3826165517043578</v>
      </c>
      <c r="P31" s="317">
        <f>'Data 2017-2018'!CY31</f>
        <v>0</v>
      </c>
      <c r="Q31" s="317">
        <f>'Data 2017-2018'!CZ31</f>
        <v>7.3976967659382289E-2</v>
      </c>
      <c r="R31" s="387">
        <f>'Data 2017-2018'!DA31</f>
        <v>128.14541292182466</v>
      </c>
      <c r="S31" s="317">
        <f>'Data 2017-2018'!DB31</f>
        <v>1.1762006510547374</v>
      </c>
      <c r="T31" s="317">
        <f>'Data 2017-2018'!DC31</f>
        <v>0.76878952576255144</v>
      </c>
      <c r="U31" s="319">
        <f>'Data 2017-2018'!DD31</f>
        <v>103.11186955960592</v>
      </c>
      <c r="V31" s="317">
        <f>'Data 2017-2018'!DE31</f>
        <v>12.820328969067729</v>
      </c>
      <c r="W31" s="317">
        <f>'Data 2017-2018'!DF31</f>
        <v>2.8537421306985213</v>
      </c>
      <c r="X31" s="317">
        <f>'Data 2017-2018'!DG31</f>
        <v>8.3139804923362739</v>
      </c>
    </row>
  </sheetData>
  <mergeCells count="25">
    <mergeCell ref="A1:A2"/>
    <mergeCell ref="K1:K3"/>
    <mergeCell ref="B1:B3"/>
    <mergeCell ref="C1:C3"/>
    <mergeCell ref="E1:E3"/>
    <mergeCell ref="H1:H3"/>
    <mergeCell ref="D1:D3"/>
    <mergeCell ref="G1:G3"/>
    <mergeCell ref="F1:F3"/>
    <mergeCell ref="L1:L3"/>
    <mergeCell ref="I1:I3"/>
    <mergeCell ref="W1:W3"/>
    <mergeCell ref="X1:X3"/>
    <mergeCell ref="B4:X4"/>
    <mergeCell ref="R1:R3"/>
    <mergeCell ref="S1:S3"/>
    <mergeCell ref="T1:T3"/>
    <mergeCell ref="U1:U3"/>
    <mergeCell ref="M1:M3"/>
    <mergeCell ref="N1:N3"/>
    <mergeCell ref="O1:O3"/>
    <mergeCell ref="P1:P3"/>
    <mergeCell ref="Q1:Q3"/>
    <mergeCell ref="V1:V3"/>
    <mergeCell ref="J1:J3"/>
  </mergeCells>
  <phoneticPr fontId="0" type="noConversion"/>
  <printOptions horizontalCentered="1" verticalCentered="1"/>
  <pageMargins left="0.35433070866141703" right="0.31496062992126" top="0.64" bottom="0.99" header="0.31496062992126" footer="0.52"/>
  <pageSetup scale="64" firstPageNumber="27" fitToHeight="0" orientation="landscape" useFirstPageNumber="1" r:id="rId1"/>
  <headerFooter alignWithMargins="0">
    <oddFooter>&amp;L&amp;"Calibri,Regular"&amp;10CPSLD Statistics 2017-2018 - Ratios&amp;R&amp;"Calibri,Regular"&amp;10Page 38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workbookViewId="0">
      <selection activeCell="A28" sqref="A28"/>
    </sheetView>
  </sheetViews>
  <sheetFormatPr defaultRowHeight="12.75"/>
  <cols>
    <col min="1" max="1" width="102.5703125" bestFit="1" customWidth="1"/>
    <col min="2" max="2" width="55.28515625" customWidth="1"/>
  </cols>
  <sheetData>
    <row r="1" spans="1:2" ht="27" customHeight="1">
      <c r="A1" s="384" t="s">
        <v>465</v>
      </c>
      <c r="B1" s="383"/>
    </row>
    <row r="2" spans="1:2" ht="18" customHeight="1">
      <c r="A2" s="328" t="s">
        <v>466</v>
      </c>
    </row>
    <row r="3" spans="1:2" ht="18" customHeight="1">
      <c r="A3" s="329" t="s">
        <v>467</v>
      </c>
    </row>
    <row r="4" spans="1:2" ht="22.5" customHeight="1">
      <c r="A4" s="382" t="s">
        <v>468</v>
      </c>
    </row>
    <row r="5" spans="1:2">
      <c r="A5" s="19"/>
    </row>
    <row r="6" spans="1:2" ht="15">
      <c r="A6" s="327" t="s">
        <v>438</v>
      </c>
    </row>
    <row r="7" spans="1:2" ht="15">
      <c r="A7" s="327" t="s">
        <v>439</v>
      </c>
    </row>
    <row r="8" spans="1:2" ht="15">
      <c r="A8" s="381" t="s">
        <v>449</v>
      </c>
    </row>
    <row r="9" spans="1:2" ht="15">
      <c r="A9" s="381" t="s">
        <v>450</v>
      </c>
    </row>
    <row r="10" spans="1:2" ht="15">
      <c r="A10" s="381" t="s">
        <v>408</v>
      </c>
    </row>
    <row r="11" spans="1:2" ht="15">
      <c r="A11" s="381" t="s">
        <v>304</v>
      </c>
    </row>
    <row r="12" spans="1:2" ht="15">
      <c r="A12" s="381" t="s">
        <v>451</v>
      </c>
    </row>
    <row r="13" spans="1:2" ht="15">
      <c r="A13" s="327"/>
    </row>
    <row r="14" spans="1:2" ht="15">
      <c r="A14" s="327" t="s">
        <v>440</v>
      </c>
    </row>
    <row r="15" spans="1:2" ht="15">
      <c r="A15" s="381" t="s">
        <v>375</v>
      </c>
    </row>
    <row r="16" spans="1:2" ht="15">
      <c r="A16" s="381" t="s">
        <v>452</v>
      </c>
    </row>
    <row r="17" spans="1:1" ht="15">
      <c r="A17" s="381" t="s">
        <v>168</v>
      </c>
    </row>
    <row r="18" spans="1:1" ht="15">
      <c r="A18" s="381" t="s">
        <v>453</v>
      </c>
    </row>
    <row r="19" spans="1:1" ht="15">
      <c r="A19" s="327"/>
    </row>
    <row r="20" spans="1:1" ht="15">
      <c r="A20" s="327" t="s">
        <v>441</v>
      </c>
    </row>
    <row r="21" spans="1:1" ht="15">
      <c r="A21" s="381" t="s">
        <v>454</v>
      </c>
    </row>
    <row r="22" spans="1:1" ht="15">
      <c r="A22" s="381" t="s">
        <v>455</v>
      </c>
    </row>
    <row r="23" spans="1:1" ht="15">
      <c r="A23" s="381" t="s">
        <v>298</v>
      </c>
    </row>
    <row r="24" spans="1:1" ht="15">
      <c r="A24" s="381" t="s">
        <v>180</v>
      </c>
    </row>
    <row r="25" spans="1:1" ht="15">
      <c r="A25" s="381" t="s">
        <v>221</v>
      </c>
    </row>
    <row r="26" spans="1:1" ht="15">
      <c r="A26" s="327"/>
    </row>
    <row r="27" spans="1:1" ht="15">
      <c r="A27" s="327" t="s">
        <v>442</v>
      </c>
    </row>
    <row r="28" spans="1:1" ht="15">
      <c r="A28" s="327" t="s">
        <v>443</v>
      </c>
    </row>
    <row r="29" spans="1:1" ht="15">
      <c r="A29" s="381" t="s">
        <v>456</v>
      </c>
    </row>
    <row r="30" spans="1:1" ht="15">
      <c r="A30" s="381" t="s">
        <v>457</v>
      </c>
    </row>
    <row r="31" spans="1:1" ht="15">
      <c r="A31" s="381" t="s">
        <v>458</v>
      </c>
    </row>
    <row r="32" spans="1:1" ht="15">
      <c r="A32" s="381" t="s">
        <v>210</v>
      </c>
    </row>
    <row r="33" spans="1:1" ht="15">
      <c r="A33" s="381" t="s">
        <v>273</v>
      </c>
    </row>
    <row r="34" spans="1:1" ht="15">
      <c r="A34" s="327"/>
    </row>
    <row r="35" spans="1:1" ht="15">
      <c r="A35" s="327" t="s">
        <v>444</v>
      </c>
    </row>
    <row r="36" spans="1:1" ht="15">
      <c r="A36" s="381" t="s">
        <v>195</v>
      </c>
    </row>
    <row r="37" spans="1:1" ht="15">
      <c r="A37" s="327"/>
    </row>
    <row r="38" spans="1:1" ht="15">
      <c r="A38" s="327" t="s">
        <v>445</v>
      </c>
    </row>
    <row r="39" spans="1:1" ht="15">
      <c r="A39" s="381" t="s">
        <v>342</v>
      </c>
    </row>
    <row r="40" spans="1:1" ht="15">
      <c r="A40" s="381" t="s">
        <v>459</v>
      </c>
    </row>
    <row r="41" spans="1:1" ht="15">
      <c r="A41" s="381" t="s">
        <v>460</v>
      </c>
    </row>
    <row r="42" spans="1:1" ht="15">
      <c r="A42" s="381" t="s">
        <v>461</v>
      </c>
    </row>
    <row r="43" spans="1:1" ht="15">
      <c r="A43" s="327"/>
    </row>
    <row r="44" spans="1:1" ht="15">
      <c r="A44" s="327" t="s">
        <v>446</v>
      </c>
    </row>
    <row r="45" spans="1:1" ht="15">
      <c r="A45" s="381" t="s">
        <v>462</v>
      </c>
    </row>
    <row r="46" spans="1:1" ht="15">
      <c r="A46" s="327"/>
    </row>
    <row r="47" spans="1:1" ht="15">
      <c r="A47" s="327" t="s">
        <v>447</v>
      </c>
    </row>
    <row r="48" spans="1:1" ht="15">
      <c r="A48" s="381" t="s">
        <v>463</v>
      </c>
    </row>
    <row r="49" spans="1:1" ht="15">
      <c r="A49" s="381" t="s">
        <v>464</v>
      </c>
    </row>
    <row r="50" spans="1:1" ht="15">
      <c r="A50" s="327"/>
    </row>
    <row r="51" spans="1:1" ht="15">
      <c r="A51" s="327" t="s">
        <v>448</v>
      </c>
    </row>
    <row r="52" spans="1:1" ht="15">
      <c r="A52" s="381" t="s">
        <v>239</v>
      </c>
    </row>
  </sheetData>
  <hyperlinks>
    <hyperlink ref="A3"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23</vt:i4>
      </vt:variant>
      <vt:variant>
        <vt:lpstr>Named Ranges</vt:lpstr>
      </vt:variant>
      <vt:variant>
        <vt:i4>6</vt:i4>
      </vt:variant>
    </vt:vector>
  </HeadingPairs>
  <TitlesOfParts>
    <vt:vector size="35" baseType="lpstr">
      <vt:lpstr>Table of Contents</vt:lpstr>
      <vt:lpstr>Legend</vt:lpstr>
      <vt:lpstr>Data 2017-2018</vt:lpstr>
      <vt:lpstr>Notes 2017-2018</vt:lpstr>
      <vt:lpstr>Ratios 2017-2018</vt:lpstr>
      <vt:lpstr>Tiers</vt:lpstr>
      <vt:lpstr>a</vt:lpstr>
      <vt:lpstr>b</vt:lpstr>
      <vt:lpstr>c</vt:lpstr>
      <vt:lpstr>d</vt:lpstr>
      <vt:lpstr>e</vt:lpstr>
      <vt:lpstr>f</vt:lpstr>
      <vt:lpstr>g</vt:lpstr>
      <vt:lpstr>h</vt:lpstr>
      <vt:lpstr>i</vt:lpstr>
      <vt:lpstr>j</vt:lpstr>
      <vt:lpstr>k</vt:lpstr>
      <vt:lpstr>l</vt:lpstr>
      <vt:lpstr>m</vt:lpstr>
      <vt:lpstr>n</vt:lpstr>
      <vt:lpstr>o</vt:lpstr>
      <vt:lpstr>p</vt:lpstr>
      <vt:lpstr>q</vt:lpstr>
      <vt:lpstr>r</vt:lpstr>
      <vt:lpstr>s</vt:lpstr>
      <vt:lpstr>t</vt:lpstr>
      <vt:lpstr>u</vt:lpstr>
      <vt:lpstr>v</vt:lpstr>
      <vt:lpstr>w</vt:lpstr>
      <vt:lpstr>'Data 2017-2018'!Print_Area</vt:lpstr>
      <vt:lpstr>'Notes 2017-2018'!Print_Area</vt:lpstr>
      <vt:lpstr>'Ratios 2017-2018'!Print_Area</vt:lpstr>
      <vt:lpstr>'Data 2017-2018'!Print_Titles</vt:lpstr>
      <vt:lpstr>'Notes 2017-2018'!Print_Titles</vt:lpstr>
      <vt:lpstr>'Ratios 2017-2018'!Print_Titles</vt:lpstr>
    </vt:vector>
  </TitlesOfParts>
  <Company>Vancouver Community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CPSLD</dc:creator>
  <cp:lastModifiedBy>Patricia Cia</cp:lastModifiedBy>
  <cp:lastPrinted>2018-11-17T01:20:03Z</cp:lastPrinted>
  <dcterms:created xsi:type="dcterms:W3CDTF">2004-10-28T20:30:14Z</dcterms:created>
  <dcterms:modified xsi:type="dcterms:W3CDTF">2018-11-17T01:39:26Z</dcterms:modified>
</cp:coreProperties>
</file>